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30" windowWidth="23895" windowHeight="10320" activeTab="11"/>
  </bookViews>
  <sheets>
    <sheet name="附表1" sheetId="1" r:id="rId1"/>
    <sheet name="附表2" sheetId="2" r:id="rId2"/>
    <sheet name="附表3" sheetId="3" r:id="rId3"/>
    <sheet name="附表4" sheetId="4" r:id="rId4"/>
    <sheet name="附表5" sheetId="5" r:id="rId5"/>
    <sheet name="附表6" sheetId="6" r:id="rId6"/>
    <sheet name="附表7" sheetId="7" r:id="rId7"/>
    <sheet name="附表8" sheetId="8" r:id="rId8"/>
    <sheet name="附表9" sheetId="9" r:id="rId9"/>
    <sheet name="附表10" sheetId="10" r:id="rId10"/>
    <sheet name="附表11" sheetId="11" r:id="rId11"/>
    <sheet name="附表12" sheetId="12" r:id="rId12"/>
    <sheet name="附表13" sheetId="13" r:id="rId13"/>
    <sheet name="附表14" sheetId="14" r:id="rId14"/>
    <sheet name="附表15" sheetId="15" r:id="rId15"/>
    <sheet name="附表16" sheetId="16" r:id="rId16"/>
    <sheet name="附表17" sheetId="17" r:id="rId17"/>
    <sheet name="附表18" sheetId="18" r:id="rId18"/>
    <sheet name="附表19" sheetId="21" r:id="rId19"/>
    <sheet name="附表20" sheetId="22" r:id="rId20"/>
  </sheets>
  <definedNames>
    <definedName name="_a999923423" localSheetId="18">#REF!</definedName>
    <definedName name="_a999923423" localSheetId="19">#REF!</definedName>
    <definedName name="_a999923423">#REF!</definedName>
    <definedName name="_a9999323" localSheetId="18">#REF!</definedName>
    <definedName name="_a9999323" localSheetId="19">#REF!</definedName>
    <definedName name="_a9999323">#REF!</definedName>
    <definedName name="_a999942323" localSheetId="18">#REF!</definedName>
    <definedName name="_a999942323" localSheetId="19">#REF!</definedName>
    <definedName name="_a999942323">#REF!</definedName>
    <definedName name="_a9999548" localSheetId="18">#REF!</definedName>
    <definedName name="_a9999548" localSheetId="19">#REF!</definedName>
    <definedName name="_a9999548">#REF!</definedName>
    <definedName name="_a9999555" localSheetId="18">#REF!</definedName>
    <definedName name="_a9999555" localSheetId="19">#REF!</definedName>
    <definedName name="_a9999555">#REF!</definedName>
    <definedName name="_a99996544" localSheetId="18">#REF!</definedName>
    <definedName name="_a99996544" localSheetId="19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18">#REF!</definedName>
    <definedName name="_a99999" localSheetId="19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18">#REF!</definedName>
    <definedName name="_a999991" localSheetId="19">#REF!</definedName>
    <definedName name="_a999991" localSheetId="4">#REF!</definedName>
    <definedName name="_a999991" localSheetId="5">#REF!</definedName>
    <definedName name="_a999991">#REF!</definedName>
    <definedName name="_a999991145" localSheetId="18">#REF!</definedName>
    <definedName name="_a999991145" localSheetId="19">#REF!</definedName>
    <definedName name="_a999991145">#REF!</definedName>
    <definedName name="_a99999222" localSheetId="18">#REF!</definedName>
    <definedName name="_a99999222" localSheetId="19">#REF!</definedName>
    <definedName name="_a99999222" localSheetId="5">#REF!</definedName>
    <definedName name="_a99999222">#REF!</definedName>
    <definedName name="_a99999234234" localSheetId="18">#REF!</definedName>
    <definedName name="_a99999234234" localSheetId="19">#REF!</definedName>
    <definedName name="_a99999234234">#REF!</definedName>
    <definedName name="_a999995" localSheetId="18">#REF!</definedName>
    <definedName name="_a999995" localSheetId="19">#REF!</definedName>
    <definedName name="_a999995" localSheetId="4">#REF!</definedName>
    <definedName name="_a999995" localSheetId="5">#REF!</definedName>
    <definedName name="_a999995">#REF!</definedName>
    <definedName name="_a999996" localSheetId="18">#REF!</definedName>
    <definedName name="_a999996" localSheetId="19">#REF!</definedName>
    <definedName name="_a999996" localSheetId="4">#REF!</definedName>
    <definedName name="_a999996" localSheetId="5">#REF!</definedName>
    <definedName name="_a999996">#REF!</definedName>
    <definedName name="_a999999999" localSheetId="18">#REF!</definedName>
    <definedName name="_a999999999" localSheetId="19">#REF!</definedName>
    <definedName name="_a999999999">#REF!</definedName>
    <definedName name="_xlnm._FilterDatabase" localSheetId="13" hidden="1">附表14!$A$4:$AA$8</definedName>
    <definedName name="_xlnm._FilterDatabase" localSheetId="17" hidden="1">附表18!$A$4:$Z$9</definedName>
    <definedName name="_xlnm._FilterDatabase" localSheetId="18" hidden="1">附表19!#REF!</definedName>
    <definedName name="_xlnm._FilterDatabase" localSheetId="19" hidden="1">附表20!#REF!</definedName>
    <definedName name="_xlnm._FilterDatabase" localSheetId="2" hidden="1">附表3!$A$4:$D$1392</definedName>
    <definedName name="_xlnm._FilterDatabase" localSheetId="4" hidden="1">附表5!$A$4:$D$11</definedName>
    <definedName name="_xlnm._FilterDatabase" localSheetId="8" hidden="1">附表9!$A$4:$I$47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18" hidden="1">#REF!</definedName>
    <definedName name="_xlnm.Database" localSheetId="19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附表1!$A$1:$B$33</definedName>
    <definedName name="_xlnm.Print_Area" localSheetId="13">附表14!$A:$C</definedName>
    <definedName name="_xlnm.Print_Area" localSheetId="17">附表18!$A:$C</definedName>
    <definedName name="_xlnm.Print_Area" localSheetId="18">附表19!#REF!</definedName>
    <definedName name="_xlnm.Print_Area" localSheetId="19">附表20!#REF!</definedName>
    <definedName name="_xlnm.Print_Area" localSheetId="2">附表3!$A:$C</definedName>
    <definedName name="_xlnm.Print_Area" localSheetId="4">附表5!$A:$D</definedName>
    <definedName name="_xlnm.Print_Area" localSheetId="5">附表6!$A$1:$B$8</definedName>
    <definedName name="_xlnm.Print_Area" localSheetId="8">附表9!$A:$C</definedName>
    <definedName name="_xlnm.Print_Titles" localSheetId="11">附表12!$4:$4</definedName>
    <definedName name="_xlnm.Print_Titles" localSheetId="13">附表14!$4:$4</definedName>
    <definedName name="_xlnm.Print_Titles" localSheetId="16">附表17!$4:$4</definedName>
    <definedName name="_xlnm.Print_Titles" localSheetId="17">附表18!$4:$4</definedName>
    <definedName name="_xlnm.Print_Titles" localSheetId="18">附表19!#REF!</definedName>
    <definedName name="_xlnm.Print_Titles" localSheetId="19">附表20!#REF!</definedName>
    <definedName name="_xlnm.Print_Titles" localSheetId="2">附表3!$4:$4</definedName>
    <definedName name="_xlnm.Print_Titles" localSheetId="3">附表4!$4:$4</definedName>
    <definedName name="_xlnm.Print_Titles" localSheetId="4">附表5!$4:$4</definedName>
    <definedName name="_xlnm.Print_Titles" localSheetId="6">附表7!$4:$4</definedName>
    <definedName name="_xlnm.Print_Titles" localSheetId="8">附表9!$4:$4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18">#REF!</definedName>
    <definedName name="地区名称" localSheetId="19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18">#REF!</definedName>
    <definedName name="地区名称1" localSheetId="19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18">#REF!</definedName>
    <definedName name="地区名称10" localSheetId="19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18">#REF!</definedName>
    <definedName name="地区名称2" localSheetId="19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18">#REF!</definedName>
    <definedName name="地区名称3" localSheetId="19">#REF!</definedName>
    <definedName name="地区名称3" localSheetId="4">#REF!</definedName>
    <definedName name="地区名称3" localSheetId="5">#REF!</definedName>
    <definedName name="地区名称3">#REF!</definedName>
    <definedName name="地区名称32" localSheetId="18">#REF!</definedName>
    <definedName name="地区名称32" localSheetId="19">#REF!</definedName>
    <definedName name="地区名称32">#REF!</definedName>
    <definedName name="地区名称432" localSheetId="18">#REF!</definedName>
    <definedName name="地区名称432" localSheetId="19">#REF!</definedName>
    <definedName name="地区名称432">#REF!</definedName>
    <definedName name="地区名称444" localSheetId="18">#REF!</definedName>
    <definedName name="地区名称444" localSheetId="19">#REF!</definedName>
    <definedName name="地区名称444" localSheetId="5">#REF!</definedName>
    <definedName name="地区名称444">#REF!</definedName>
    <definedName name="地区名称45234" localSheetId="18">#REF!</definedName>
    <definedName name="地区名称45234" localSheetId="19">#REF!</definedName>
    <definedName name="地区名称45234">#REF!</definedName>
    <definedName name="地区名称5" localSheetId="18">#REF!</definedName>
    <definedName name="地区名称5" localSheetId="19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18">#REF!</definedName>
    <definedName name="地区名称55" localSheetId="19">#REF!</definedName>
    <definedName name="地区名称55" localSheetId="5">#REF!</definedName>
    <definedName name="地区名称55">#REF!</definedName>
    <definedName name="地区名称6" localSheetId="18">#REF!</definedName>
    <definedName name="地区名称6" localSheetId="19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18">#REF!</definedName>
    <definedName name="地区名称7" localSheetId="19">#REF!</definedName>
    <definedName name="地区名称7" localSheetId="4">#REF!</definedName>
    <definedName name="地区名称7" localSheetId="5">#REF!</definedName>
    <definedName name="地区名称7">#REF!</definedName>
    <definedName name="地区名称874" localSheetId="18">#REF!</definedName>
    <definedName name="地区名称874" localSheetId="19">#REF!</definedName>
    <definedName name="地区名称874">#REF!</definedName>
    <definedName name="地区名称9" localSheetId="18">#REF!</definedName>
    <definedName name="地区名称9" localSheetId="19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18">#REF!</definedName>
    <definedName name="地区明确222" localSheetId="1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24519"/>
</workbook>
</file>

<file path=xl/calcChain.xml><?xml version="1.0" encoding="utf-8"?>
<calcChain xmlns="http://schemas.openxmlformats.org/spreadsheetml/2006/main">
  <c r="C1383" i="3"/>
  <c r="C1378"/>
  <c r="C1375" s="1"/>
  <c r="C1373"/>
  <c r="C1372" s="1"/>
  <c r="C1360"/>
  <c r="C1354"/>
  <c r="C1349"/>
  <c r="C1335"/>
  <c r="C1320"/>
  <c r="C1315"/>
  <c r="C1311"/>
  <c r="C1302"/>
  <c r="C1301" s="1"/>
  <c r="C1299"/>
  <c r="C1284"/>
  <c r="C1271"/>
  <c r="C1262"/>
  <c r="C1243"/>
  <c r="C1223"/>
  <c r="C1212"/>
  <c r="C1210"/>
  <c r="C1207"/>
  <c r="C1201"/>
  <c r="C1191"/>
  <c r="C1184"/>
  <c r="C1180"/>
  <c r="C1174"/>
  <c r="C1167"/>
  <c r="C1157"/>
  <c r="C1149"/>
  <c r="C1142"/>
  <c r="C1135"/>
  <c r="C1126"/>
  <c r="C1112"/>
  <c r="C1107"/>
  <c r="C1091"/>
  <c r="C1081"/>
  <c r="C1080" s="1"/>
  <c r="C1077"/>
  <c r="C1072"/>
  <c r="C1065"/>
  <c r="C1060"/>
  <c r="C1050"/>
  <c r="C1040"/>
  <c r="C1017"/>
  <c r="C1013"/>
  <c r="C1009"/>
  <c r="C1002"/>
  <c r="C995"/>
  <c r="C989"/>
  <c r="C978"/>
  <c r="C967"/>
  <c r="C940"/>
  <c r="C912"/>
  <c r="C886"/>
  <c r="C883"/>
  <c r="C881"/>
  <c r="C879"/>
  <c r="C876"/>
  <c r="C874"/>
  <c r="C862"/>
  <c r="C859"/>
  <c r="C844"/>
  <c r="C842"/>
  <c r="C840"/>
  <c r="C834"/>
  <c r="C832"/>
  <c r="C830"/>
  <c r="C827"/>
  <c r="C824"/>
  <c r="C818"/>
  <c r="C812"/>
  <c r="C806"/>
  <c r="C798"/>
  <c r="C794"/>
  <c r="C784" s="1"/>
  <c r="C785"/>
  <c r="C782"/>
  <c r="C779"/>
  <c r="C775"/>
  <c r="C769"/>
  <c r="C764"/>
  <c r="C754"/>
  <c r="C750"/>
  <c r="C747"/>
  <c r="C735"/>
  <c r="C731"/>
  <c r="C718"/>
  <c r="C713"/>
  <c r="C710"/>
  <c r="C705"/>
  <c r="C701"/>
  <c r="C698"/>
  <c r="C695"/>
  <c r="C692"/>
  <c r="C689"/>
  <c r="C686"/>
  <c r="C681"/>
  <c r="C676"/>
  <c r="C667"/>
  <c r="C660"/>
  <c r="C654"/>
  <c r="C646"/>
  <c r="C636"/>
  <c r="C632"/>
  <c r="C623"/>
  <c r="C621"/>
  <c r="C610"/>
  <c r="C596"/>
  <c r="C591"/>
  <c r="C580"/>
  <c r="C569"/>
  <c r="C561"/>
  <c r="C547"/>
  <c r="C541"/>
  <c r="C538"/>
  <c r="C534"/>
  <c r="C527"/>
  <c r="C522"/>
  <c r="C517"/>
  <c r="C511"/>
  <c r="C505"/>
  <c r="C496"/>
  <c r="C491"/>
  <c r="C490" s="1"/>
  <c r="C488"/>
  <c r="C481"/>
  <c r="C475"/>
  <c r="C471"/>
  <c r="C467"/>
  <c r="C463"/>
  <c r="C457"/>
  <c r="C450"/>
  <c r="C441"/>
  <c r="C436"/>
  <c r="C432"/>
  <c r="C423"/>
  <c r="C415"/>
  <c r="C407"/>
  <c r="C398"/>
  <c r="C389"/>
  <c r="C375"/>
  <c r="C366"/>
  <c r="C354"/>
  <c r="C347"/>
  <c r="C325"/>
  <c r="C315"/>
  <c r="C312"/>
  <c r="C303"/>
  <c r="C301"/>
  <c r="C299"/>
  <c r="C297"/>
  <c r="C294"/>
  <c r="C289"/>
  <c r="C287"/>
  <c r="C283"/>
  <c r="C277"/>
  <c r="C270"/>
  <c r="C267"/>
  <c r="C260"/>
  <c r="C256"/>
  <c r="C250"/>
  <c r="C244"/>
  <c r="C238"/>
  <c r="C232"/>
  <c r="C226"/>
  <c r="C219"/>
  <c r="C211"/>
  <c r="C204"/>
  <c r="C198"/>
  <c r="C189"/>
  <c r="C182"/>
  <c r="C175"/>
  <c r="C162"/>
  <c r="C152"/>
  <c r="C140"/>
  <c r="C129"/>
  <c r="C120"/>
  <c r="C105"/>
  <c r="C95"/>
  <c r="C86"/>
  <c r="C74"/>
  <c r="C63"/>
  <c r="C52"/>
  <c r="C40"/>
  <c r="C28"/>
  <c r="C19"/>
  <c r="C7"/>
  <c r="Y16" i="18"/>
  <c r="X16"/>
  <c r="Y15"/>
  <c r="X15"/>
  <c r="Y14"/>
  <c r="X14"/>
  <c r="W13" s="1"/>
  <c r="V13"/>
  <c r="N13"/>
  <c r="M13"/>
  <c r="L13"/>
  <c r="H13"/>
  <c r="G13"/>
  <c r="F13"/>
  <c r="W11"/>
  <c r="V11"/>
  <c r="O11"/>
  <c r="N11"/>
  <c r="I11"/>
  <c r="H11"/>
  <c r="X6"/>
  <c r="W6"/>
  <c r="P6"/>
  <c r="O6"/>
  <c r="J6"/>
  <c r="I6"/>
  <c r="X5"/>
  <c r="W5"/>
  <c r="P5"/>
  <c r="O5"/>
  <c r="J5"/>
  <c r="I5"/>
  <c r="E5"/>
  <c r="Y15" i="14"/>
  <c r="X15"/>
  <c r="Y14"/>
  <c r="X14"/>
  <c r="Y13"/>
  <c r="X13"/>
  <c r="X12"/>
  <c r="W12"/>
  <c r="O12"/>
  <c r="N12"/>
  <c r="M12"/>
  <c r="I12"/>
  <c r="H12"/>
  <c r="G12"/>
  <c r="Y11"/>
  <c r="X11"/>
  <c r="Q11"/>
  <c r="P11"/>
  <c r="K11"/>
  <c r="J11"/>
  <c r="Y10"/>
  <c r="X10"/>
  <c r="Q10"/>
  <c r="P10"/>
  <c r="K10"/>
  <c r="J10"/>
  <c r="Y9"/>
  <c r="X9"/>
  <c r="Q9"/>
  <c r="P9"/>
  <c r="K9"/>
  <c r="J9"/>
  <c r="Y8"/>
  <c r="X8"/>
  <c r="Q8"/>
  <c r="P8"/>
  <c r="K8"/>
  <c r="J8"/>
  <c r="Y7"/>
  <c r="X7"/>
  <c r="Q7"/>
  <c r="P7"/>
  <c r="K7"/>
  <c r="J7"/>
  <c r="Y6"/>
  <c r="X6"/>
  <c r="Q6"/>
  <c r="P6"/>
  <c r="K6"/>
  <c r="J6"/>
  <c r="Y5"/>
  <c r="X5"/>
  <c r="Q5"/>
  <c r="P5"/>
  <c r="K5"/>
  <c r="J5"/>
  <c r="F5"/>
  <c r="X12" i="13"/>
  <c r="W12"/>
  <c r="X11"/>
  <c r="W11"/>
  <c r="X10"/>
  <c r="W10"/>
  <c r="W9" s="1"/>
  <c r="V9"/>
  <c r="N9"/>
  <c r="M9"/>
  <c r="L9"/>
  <c r="H9"/>
  <c r="G9"/>
  <c r="F9"/>
  <c r="X8"/>
  <c r="W8"/>
  <c r="P8"/>
  <c r="O8"/>
  <c r="J8"/>
  <c r="I8"/>
  <c r="X7"/>
  <c r="W7"/>
  <c r="P7"/>
  <c r="O7"/>
  <c r="J7"/>
  <c r="I7"/>
  <c r="E7"/>
  <c r="X6"/>
  <c r="W6"/>
  <c r="P6"/>
  <c r="O6"/>
  <c r="J6"/>
  <c r="I6"/>
  <c r="X5"/>
  <c r="W5"/>
  <c r="P5"/>
  <c r="O5"/>
  <c r="J5"/>
  <c r="I5"/>
  <c r="E5"/>
  <c r="C314" i="3" l="1"/>
  <c r="C435"/>
  <c r="C1016"/>
  <c r="C1183"/>
  <c r="C259"/>
  <c r="C885"/>
  <c r="C296"/>
  <c r="C6"/>
  <c r="C546"/>
  <c r="C712"/>
  <c r="C861"/>
  <c r="C1156"/>
  <c r="C1222"/>
  <c r="C595"/>
  <c r="C1319"/>
  <c r="C5" l="1"/>
</calcChain>
</file>

<file path=xl/sharedStrings.xml><?xml version="1.0" encoding="utf-8"?>
<sst xmlns="http://schemas.openxmlformats.org/spreadsheetml/2006/main" count="2056" uniqueCount="1538">
  <si>
    <r>
      <rPr>
        <sz val="12"/>
        <rFont val="方正仿宋_GBK"/>
        <charset val="134"/>
      </rPr>
      <t>单位：万元</t>
    </r>
  </si>
  <si>
    <t>项目</t>
  </si>
  <si>
    <t>一、税收收入</t>
  </si>
  <si>
    <t>……</t>
  </si>
  <si>
    <t>二、非税收入</t>
  </si>
  <si>
    <r>
      <rPr>
        <b/>
        <sz val="11"/>
        <rFont val="方正仿宋_GBK"/>
        <charset val="134"/>
      </rPr>
      <t>合计</t>
    </r>
  </si>
  <si>
    <r>
      <rPr>
        <sz val="11"/>
        <rFont val="方正仿宋_GBK"/>
        <charset val="134"/>
      </rPr>
      <t>单位：万元</t>
    </r>
  </si>
  <si>
    <r>
      <rPr>
        <sz val="11"/>
        <rFont val="方正书宋_GBK"/>
        <charset val="134"/>
      </rPr>
      <t>科目编码</t>
    </r>
  </si>
  <si>
    <r>
      <rPr>
        <sz val="11"/>
        <rFont val="方正书宋_GBK"/>
        <charset val="134"/>
      </rPr>
      <t>科目（单位）名称</t>
    </r>
  </si>
  <si>
    <r>
      <rPr>
        <sz val="11"/>
        <rFont val="方正书宋_GBK"/>
        <charset val="134"/>
      </rPr>
      <t>合计</t>
    </r>
  </si>
  <si>
    <t>一、本级支出</t>
  </si>
  <si>
    <t>201</t>
  </si>
  <si>
    <r>
      <rPr>
        <sz val="11"/>
        <rFont val="方正仿宋_GBK"/>
        <charset val="134"/>
      </rPr>
      <t>一般公共服务支出类合计</t>
    </r>
  </si>
  <si>
    <t>20101</t>
  </si>
  <si>
    <r>
      <rPr>
        <sz val="11"/>
        <rFont val="Times New Roman"/>
        <family val="1"/>
      </rPr>
      <t xml:space="preserve"> </t>
    </r>
    <r>
      <rPr>
        <sz val="11"/>
        <rFont val="方正仿宋_GBK"/>
        <charset val="134"/>
      </rPr>
      <t>人大事务款合计</t>
    </r>
  </si>
  <si>
    <t>国防支出</t>
  </si>
  <si>
    <t>2010101</t>
  </si>
  <si>
    <r>
      <rPr>
        <sz val="11"/>
        <rFont val="Times New Roman"/>
        <family val="1"/>
      </rPr>
      <t xml:space="preserve">  </t>
    </r>
    <r>
      <rPr>
        <sz val="11"/>
        <rFont val="方正仿宋_GBK"/>
        <charset val="134"/>
      </rPr>
      <t>行政运行项合计</t>
    </r>
  </si>
  <si>
    <t>2010199</t>
  </si>
  <si>
    <r>
      <rPr>
        <sz val="11"/>
        <rFont val="Times New Roman"/>
        <family val="1"/>
      </rPr>
      <t xml:space="preserve">  </t>
    </r>
    <r>
      <rPr>
        <sz val="11"/>
        <rFont val="方正仿宋_GBK"/>
        <charset val="134"/>
      </rPr>
      <t>其他人大事务支出项合计</t>
    </r>
  </si>
  <si>
    <t>专项转移支付</t>
  </si>
  <si>
    <t>合计</t>
  </si>
  <si>
    <t>232</t>
  </si>
  <si>
    <r>
      <rPr>
        <sz val="9"/>
        <rFont val="宋体"/>
        <family val="3"/>
        <charset val="134"/>
      </rPr>
      <t>债务付息支出类合计</t>
    </r>
  </si>
  <si>
    <t>23203</t>
  </si>
  <si>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地方政府一般债务付息支出款合计</t>
    </r>
  </si>
  <si>
    <t>2320301</t>
  </si>
  <si>
    <r>
      <rPr>
        <sz val="9"/>
        <rFont val="Times New Roman"/>
        <family val="1"/>
      </rP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</si>
  <si>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b/>
        <sz val="11"/>
        <rFont val="方正书宋_GBK"/>
        <charset val="134"/>
      </rPr>
      <t>科目编码</t>
    </r>
  </si>
  <si>
    <r>
      <rPr>
        <b/>
        <sz val="11"/>
        <rFont val="方正书宋_GBK"/>
        <charset val="134"/>
      </rPr>
      <t>科目名称</t>
    </r>
  </si>
  <si>
    <r>
      <rPr>
        <sz val="10.5"/>
        <rFont val="方正仿宋_GBK"/>
        <charset val="134"/>
      </rPr>
      <t>单位：万元</t>
    </r>
  </si>
  <si>
    <t>地区名称</t>
  </si>
  <si>
    <r>
      <rPr>
        <b/>
        <sz val="11"/>
        <rFont val="方正书宋_GBK"/>
        <charset val="134"/>
      </rPr>
      <t>税收返还</t>
    </r>
  </si>
  <si>
    <r>
      <rPr>
        <b/>
        <sz val="11"/>
        <rFont val="方正书宋_GBK"/>
        <charset val="134"/>
      </rPr>
      <t>一般性转移支付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</si>
  <si>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family val="1"/>
      </rPr>
      <t>1</t>
    </r>
  </si>
  <si>
    <r>
      <rPr>
        <sz val="9"/>
        <rFont val="方正仿宋_GBK"/>
        <charset val="134"/>
      </rPr>
      <t>一般公共服务支出类合计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</si>
  <si>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</si>
  <si>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</si>
  <si>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</si>
  <si>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family val="1"/>
      </rPr>
      <t>5</t>
    </r>
  </si>
  <si>
    <r>
      <rPr>
        <sz val="11"/>
        <rFont val="方正仿宋_GBK"/>
        <charset val="134"/>
      </rPr>
      <t>未分配数</t>
    </r>
  </si>
  <si>
    <t>项目名称</t>
  </si>
  <si>
    <t>预算数</t>
  </si>
  <si>
    <t>科目编码</t>
  </si>
  <si>
    <t>科目名称</t>
  </si>
  <si>
    <t>社会保障和就业支出</t>
  </si>
  <si>
    <r>
      <rPr>
        <sz val="9"/>
        <rFont val="方正书宋_GBK"/>
        <charset val="134"/>
      </rPr>
      <t>科目编码</t>
    </r>
  </si>
  <si>
    <r>
      <rPr>
        <sz val="9"/>
        <rFont val="方正书宋_GBK"/>
        <charset val="134"/>
      </rPr>
      <t>科目（单位）名称</t>
    </r>
  </si>
  <si>
    <r>
      <rPr>
        <sz val="9"/>
        <rFont val="方正书宋_GBK"/>
        <charset val="134"/>
      </rPr>
      <t>合计</t>
    </r>
  </si>
  <si>
    <t>223</t>
  </si>
  <si>
    <r>
      <rPr>
        <b/>
        <sz val="11"/>
        <rFont val="方正仿宋_GBK"/>
        <charset val="134"/>
      </rPr>
      <t>国有资本经营预算支出</t>
    </r>
  </si>
  <si>
    <t>22301</t>
  </si>
  <si>
    <t>解决历史遗留问题及改革成本支出</t>
  </si>
  <si>
    <r>
      <rPr>
        <sz val="9"/>
        <rFont val="Times New Roman"/>
        <family val="1"/>
      </rPr>
      <t xml:space="preserve"> </t>
    </r>
    <r>
      <rPr>
        <sz val="9"/>
        <rFont val="方正仿宋_GBK"/>
        <charset val="134"/>
      </rPr>
      <t>人大事务款合计</t>
    </r>
  </si>
  <si>
    <t>2230101</t>
  </si>
  <si>
    <r>
      <rPr>
        <sz val="11"/>
        <rFont val="方正仿宋_GBK"/>
        <charset val="134"/>
      </rPr>
      <t>厂办大集体改革支出</t>
    </r>
  </si>
  <si>
    <r>
      <rPr>
        <sz val="9"/>
        <rFont val="Times New Roman"/>
        <family val="1"/>
      </rPr>
      <t xml:space="preserve">  </t>
    </r>
    <r>
      <rPr>
        <sz val="9"/>
        <rFont val="方正仿宋_GBK"/>
        <charset val="134"/>
      </rPr>
      <t>行政运行项合计</t>
    </r>
  </si>
  <si>
    <r>
      <rPr>
        <sz val="9"/>
        <rFont val="Times New Roman"/>
        <family val="1"/>
      </rPr>
      <t xml:space="preserve">  </t>
    </r>
    <r>
      <rPr>
        <sz val="9"/>
        <rFont val="方正仿宋_GBK"/>
        <charset val="134"/>
      </rPr>
      <t>其他人大事务支出项合计</t>
    </r>
  </si>
  <si>
    <t>22302</t>
  </si>
  <si>
    <r>
      <rPr>
        <b/>
        <sz val="11"/>
        <rFont val="方正仿宋_GBK"/>
        <charset val="134"/>
      </rPr>
      <t>国有企业资本金注入</t>
    </r>
  </si>
  <si>
    <t>2230201</t>
  </si>
  <si>
    <r>
      <rPr>
        <sz val="11"/>
        <rFont val="方正仿宋_GBK"/>
        <charset val="134"/>
      </rPr>
      <t>国有经济结构调整支出</t>
    </r>
  </si>
  <si>
    <r>
      <rPr>
        <b/>
        <sz val="11"/>
        <rFont val="方正仿宋_GBK"/>
        <charset val="134"/>
      </rPr>
      <t>社保保险基金收入</t>
    </r>
  </si>
  <si>
    <r>
      <rPr>
        <b/>
        <sz val="11"/>
        <rFont val="Times New Roman"/>
        <family val="1"/>
      </rPr>
      <t xml:space="preserve"> </t>
    </r>
    <r>
      <rPr>
        <b/>
        <sz val="11"/>
        <rFont val="方正仿宋_GBK"/>
        <charset val="134"/>
      </rPr>
      <t>基本养老保险基金收入</t>
    </r>
  </si>
  <si>
    <r>
      <rPr>
        <b/>
        <sz val="11"/>
        <rFont val="方正仿宋_GBK"/>
        <charset val="134"/>
      </rPr>
      <t>社会保险基金支出</t>
    </r>
  </si>
  <si>
    <t>决算数</t>
    <phoneticPr fontId="30" type="noConversion"/>
  </si>
  <si>
    <t xml:space="preserve">    行政运行</t>
  </si>
  <si>
    <t xml:space="preserve">    一般行政管理事务</t>
  </si>
  <si>
    <t xml:space="preserve">    机关服务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</si>
  <si>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</si>
  <si>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</si>
  <si>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</si>
  <si>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</si>
  <si>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</si>
  <si>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</si>
  <si>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</si>
  <si>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</si>
  <si>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</si>
  <si>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</si>
  <si>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</si>
  <si>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</si>
  <si>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</si>
  <si>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</si>
  <si>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</si>
  <si>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</si>
  <si>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</si>
  <si>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</si>
  <si>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</si>
  <si>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</si>
  <si>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</si>
  <si>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</si>
  <si>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</si>
  <si>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</si>
  <si>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</si>
  <si>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</si>
  <si>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</si>
  <si>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</si>
  <si>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</si>
  <si>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</si>
  <si>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</si>
  <si>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</si>
  <si>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</si>
  <si>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</si>
  <si>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</si>
  <si>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</si>
  <si>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</si>
  <si>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</si>
  <si>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</si>
  <si>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</si>
  <si>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</si>
  <si>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</si>
  <si>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</si>
  <si>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</si>
  <si>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</si>
  <si>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</si>
  <si>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</si>
  <si>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</si>
  <si>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</si>
  <si>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</si>
  <si>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</si>
  <si>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</si>
  <si>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</si>
  <si>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</si>
  <si>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</si>
  <si>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</si>
  <si>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</si>
  <si>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</si>
  <si>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</si>
  <si>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</si>
  <si>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</si>
  <si>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</si>
  <si>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</si>
  <si>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</si>
  <si>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</si>
  <si>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</si>
  <si>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</si>
  <si>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</si>
  <si>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</si>
  <si>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</si>
  <si>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</si>
  <si>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</si>
  <si>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</si>
  <si>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</si>
  <si>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</si>
  <si>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</si>
  <si>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</si>
  <si>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</si>
  <si>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</si>
  <si>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</si>
  <si>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</si>
  <si>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</si>
  <si>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</si>
  <si>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</si>
  <si>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</si>
  <si>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</si>
  <si>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</si>
  <si>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</si>
  <si>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</si>
  <si>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</si>
  <si>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</si>
  <si>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</si>
  <si>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</si>
  <si>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</si>
  <si>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</si>
  <si>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</si>
  <si>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</si>
  <si>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</si>
  <si>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</si>
  <si>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</si>
  <si>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</si>
  <si>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</si>
  <si>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</si>
  <si>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</si>
  <si>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</si>
  <si>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</si>
  <si>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</si>
  <si>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</si>
  <si>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</si>
  <si>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</si>
  <si>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</si>
  <si>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</si>
  <si>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</si>
  <si>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</si>
  <si>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</si>
  <si>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</si>
  <si>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</si>
  <si>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</si>
  <si>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</si>
  <si>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</si>
  <si>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</si>
  <si>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</si>
  <si>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</si>
  <si>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</si>
  <si>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</si>
  <si>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</si>
  <si>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</si>
  <si>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</si>
  <si>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</si>
  <si>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</si>
  <si>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</si>
  <si>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</si>
  <si>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</si>
  <si>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</si>
  <si>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</si>
  <si>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</si>
  <si>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</si>
  <si>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</si>
  <si>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</si>
  <si>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</si>
  <si>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</si>
  <si>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</si>
  <si>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</si>
  <si>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</si>
  <si>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</si>
  <si>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</si>
  <si>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</si>
  <si>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</si>
  <si>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</si>
  <si>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</si>
  <si>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</si>
  <si>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</si>
  <si>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</si>
  <si>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</si>
  <si>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</si>
  <si>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</si>
  <si>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</si>
  <si>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</si>
  <si>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</si>
  <si>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</si>
  <si>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</si>
  <si>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</si>
  <si>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</si>
  <si>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</si>
  <si>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</si>
  <si>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</si>
  <si>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</si>
  <si>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</si>
  <si>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</si>
  <si>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</si>
  <si>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</si>
  <si>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</si>
  <si>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</si>
  <si>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</si>
  <si>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</si>
  <si>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</si>
  <si>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</si>
  <si>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</si>
  <si>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</si>
  <si>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</si>
  <si>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</si>
  <si>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</si>
  <si>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</si>
  <si>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</si>
  <si>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</si>
  <si>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</si>
  <si>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</si>
  <si>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</si>
  <si>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</si>
  <si>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</si>
  <si>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</si>
  <si>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</si>
  <si>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</si>
  <si>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</si>
  <si>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</si>
  <si>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</si>
  <si>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</si>
  <si>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</si>
  <si>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</si>
  <si>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</si>
  <si>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</si>
  <si>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</si>
  <si>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</si>
  <si>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</si>
  <si>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</si>
  <si>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</si>
  <si>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</si>
  <si>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</si>
  <si>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</si>
  <si>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</si>
  <si>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</si>
  <si>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</si>
  <si>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</si>
  <si>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</si>
  <si>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</si>
  <si>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</si>
  <si>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</si>
  <si>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</si>
  <si>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</si>
  <si>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</si>
  <si>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</si>
  <si>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</si>
  <si>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</si>
  <si>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</si>
  <si>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</si>
  <si>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</si>
  <si>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</si>
  <si>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</si>
  <si>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</si>
  <si>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</si>
  <si>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</si>
  <si>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</si>
  <si>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</si>
  <si>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</si>
  <si>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</si>
  <si>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</si>
  <si>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</si>
  <si>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</si>
  <si>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</si>
  <si>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</si>
  <si>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</si>
  <si>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</si>
  <si>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</si>
  <si>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</si>
  <si>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</si>
  <si>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</si>
  <si>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</si>
  <si>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</si>
  <si>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</si>
  <si>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</si>
  <si>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</si>
  <si>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</si>
  <si>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</si>
  <si>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</si>
  <si>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</si>
  <si>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</si>
  <si>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</si>
  <si>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</si>
  <si>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</si>
  <si>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</si>
  <si>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</si>
  <si>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</si>
  <si>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</si>
  <si>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</si>
  <si>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</si>
  <si>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</si>
  <si>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</si>
  <si>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</si>
  <si>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</si>
  <si>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</si>
  <si>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</si>
  <si>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</si>
  <si>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</si>
  <si>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</si>
  <si>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</si>
  <si>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</si>
  <si>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</si>
  <si>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</si>
  <si>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</si>
  <si>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</si>
  <si>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</si>
  <si>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</si>
  <si>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</si>
  <si>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</si>
  <si>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</si>
  <si>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</si>
  <si>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</si>
  <si>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</si>
  <si>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</si>
  <si>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</si>
  <si>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</si>
  <si>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</si>
  <si>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</si>
  <si>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</si>
  <si>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</si>
  <si>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</si>
  <si>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</si>
  <si>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</si>
  <si>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</si>
  <si>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</si>
  <si>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</si>
  <si>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</si>
  <si>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</si>
  <si>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</si>
  <si>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</si>
  <si>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</si>
  <si>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</si>
  <si>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</si>
  <si>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</si>
  <si>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</si>
  <si>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</si>
  <si>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</si>
  <si>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</si>
  <si>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</si>
  <si>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</si>
  <si>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</si>
  <si>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</si>
  <si>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</si>
  <si>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</si>
  <si>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</si>
  <si>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</si>
  <si>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</si>
  <si>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</si>
  <si>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</si>
  <si>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</si>
  <si>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</si>
  <si>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</si>
  <si>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</si>
  <si>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</si>
  <si>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</si>
  <si>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</si>
  <si>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</si>
  <si>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</si>
  <si>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</si>
  <si>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</si>
  <si>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</si>
  <si>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</si>
  <si>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</si>
  <si>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</si>
  <si>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</si>
  <si>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</si>
  <si>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</si>
  <si>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</si>
  <si>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</si>
  <si>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</si>
  <si>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</si>
  <si>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</si>
  <si>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</si>
  <si>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</si>
  <si>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</si>
  <si>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</si>
  <si>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</si>
  <si>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</si>
  <si>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</si>
  <si>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</si>
  <si>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</si>
  <si>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</si>
  <si>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</si>
  <si>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</si>
  <si>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</si>
  <si>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</si>
  <si>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</si>
  <si>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</si>
  <si>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</si>
  <si>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</si>
  <si>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</si>
  <si>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</si>
  <si>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</si>
  <si>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</si>
  <si>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</si>
  <si>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</si>
  <si>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</si>
  <si>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</si>
  <si>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</si>
  <si>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</si>
  <si>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</si>
  <si>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</si>
  <si>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</si>
  <si>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</si>
  <si>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</si>
  <si>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</si>
  <si>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</si>
  <si>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</si>
  <si>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</si>
  <si>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</si>
  <si>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</si>
  <si>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</si>
  <si>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</si>
  <si>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</si>
  <si>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</si>
  <si>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</si>
  <si>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</si>
  <si>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</si>
  <si>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</si>
  <si>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</si>
  <si>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</si>
  <si>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</si>
  <si>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</si>
  <si>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</si>
  <si>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</si>
  <si>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</si>
  <si>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</si>
  <si>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</si>
  <si>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</si>
  <si>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</si>
  <si>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</si>
  <si>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</si>
  <si>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</si>
  <si>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</si>
  <si>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</si>
  <si>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</si>
  <si>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</si>
  <si>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</si>
  <si>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</si>
  <si>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</si>
  <si>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</si>
  <si>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</si>
  <si>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</si>
  <si>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</si>
  <si>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</si>
  <si>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</si>
  <si>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</si>
  <si>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</si>
  <si>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</si>
  <si>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</si>
  <si>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</si>
  <si>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</si>
  <si>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</si>
  <si>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</si>
  <si>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</si>
  <si>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财政对城乡居民基本养老保险基金的补助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</si>
  <si>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</si>
  <si>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</si>
  <si>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</si>
  <si>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</si>
  <si>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</si>
  <si>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</si>
  <si>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</si>
  <si>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</si>
  <si>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</si>
  <si>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</si>
  <si>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</si>
  <si>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</si>
  <si>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</si>
  <si>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</si>
  <si>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</si>
  <si>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</si>
  <si>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</si>
  <si>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</si>
  <si>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</si>
  <si>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</si>
  <si>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</si>
  <si>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</si>
  <si>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</si>
  <si>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</si>
  <si>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</si>
  <si>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</si>
  <si>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</si>
  <si>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</si>
  <si>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</si>
  <si>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</si>
  <si>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</si>
  <si>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</si>
  <si>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</si>
  <si>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</si>
  <si>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</si>
  <si>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</si>
  <si>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</si>
  <si>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</si>
  <si>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</si>
  <si>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</si>
  <si>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</si>
  <si>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</si>
  <si>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</si>
  <si>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</si>
  <si>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</si>
  <si>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</si>
  <si>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</si>
  <si>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</si>
  <si>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</si>
  <si>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</si>
  <si>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</si>
  <si>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</si>
  <si>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</si>
  <si>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</si>
  <si>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</si>
  <si>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</si>
  <si>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</si>
  <si>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</si>
  <si>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</si>
  <si>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</si>
  <si>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</si>
  <si>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</si>
  <si>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</si>
  <si>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</si>
  <si>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</si>
  <si>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</si>
  <si>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</si>
  <si>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</si>
  <si>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</si>
  <si>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</si>
  <si>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</si>
  <si>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</si>
  <si>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</si>
  <si>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</si>
  <si>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</si>
  <si>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</si>
  <si>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</si>
  <si>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</si>
  <si>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</si>
  <si>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</si>
  <si>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</si>
  <si>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</si>
  <si>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</si>
  <si>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</si>
  <si>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</si>
  <si>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</si>
  <si>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</si>
  <si>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</si>
  <si>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</si>
  <si>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</si>
  <si>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</si>
  <si>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</si>
  <si>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</si>
  <si>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</si>
  <si>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</si>
  <si>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</si>
  <si>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</si>
  <si>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</si>
  <si>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</si>
  <si>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</si>
  <si>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</si>
  <si>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</si>
  <si>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</si>
  <si>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</si>
  <si>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</si>
  <si>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</si>
  <si>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</si>
  <si>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</si>
  <si>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城乡医疗救助</t>
  </si>
  <si>
    <t xml:space="preserve">    疾病应急救助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</si>
  <si>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</si>
  <si>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</si>
  <si>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</si>
  <si>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</si>
  <si>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</si>
  <si>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</si>
  <si>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</si>
  <si>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</si>
  <si>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</si>
  <si>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</si>
  <si>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</si>
  <si>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</si>
  <si>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</si>
  <si>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</si>
  <si>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</si>
  <si>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</si>
  <si>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</si>
  <si>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</si>
  <si>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</si>
  <si>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</si>
  <si>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</si>
  <si>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</si>
  <si>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</si>
  <si>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</si>
  <si>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</si>
  <si>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</si>
  <si>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</si>
  <si>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</si>
  <si>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</si>
  <si>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</si>
  <si>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</si>
  <si>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</si>
  <si>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</si>
  <si>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</si>
  <si>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</si>
  <si>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</si>
  <si>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</si>
  <si>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</si>
  <si>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</si>
  <si>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</si>
  <si>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</si>
  <si>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</si>
  <si>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</si>
  <si>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</si>
  <si>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</si>
  <si>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</si>
  <si>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</si>
  <si>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</si>
  <si>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</si>
  <si>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</si>
  <si>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</si>
  <si>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</si>
  <si>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</si>
  <si>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</si>
  <si>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</si>
  <si>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</si>
  <si>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</si>
  <si>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</si>
  <si>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</si>
  <si>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</si>
  <si>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</si>
  <si>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</si>
  <si>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</si>
  <si>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</si>
  <si>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</si>
  <si>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</si>
  <si>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</si>
  <si>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</si>
  <si>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</si>
  <si>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</si>
  <si>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</si>
  <si>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</si>
  <si>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</si>
  <si>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</si>
  <si>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</si>
  <si>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</si>
  <si>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</si>
  <si>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</si>
  <si>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</si>
  <si>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</si>
  <si>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</si>
  <si>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</si>
  <si>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</si>
  <si>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</si>
  <si>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</si>
  <si>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</si>
  <si>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</si>
  <si>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</si>
  <si>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</si>
  <si>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</si>
  <si>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</si>
  <si>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</si>
  <si>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</si>
  <si>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</si>
  <si>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</si>
  <si>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</si>
  <si>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</si>
  <si>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</si>
  <si>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</si>
  <si>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</si>
  <si>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</si>
  <si>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</si>
  <si>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</si>
  <si>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</si>
  <si>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</si>
  <si>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</si>
  <si>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</si>
  <si>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</si>
  <si>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</si>
  <si>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</si>
  <si>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</si>
  <si>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</si>
  <si>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</si>
  <si>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</si>
  <si>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</si>
  <si>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</si>
  <si>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</si>
  <si>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</si>
  <si>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</si>
  <si>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</si>
  <si>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</si>
  <si>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</si>
  <si>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</si>
  <si>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</si>
  <si>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</si>
  <si>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</si>
  <si>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</si>
  <si>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</si>
  <si>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</si>
  <si>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</si>
  <si>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</si>
  <si>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</si>
  <si>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</si>
  <si>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</si>
  <si>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</si>
  <si>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</si>
  <si>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</si>
  <si>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</si>
  <si>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</si>
  <si>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</si>
  <si>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</si>
  <si>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</si>
  <si>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</si>
  <si>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</si>
  <si>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</si>
  <si>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</si>
  <si>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</si>
  <si>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</si>
  <si>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</si>
  <si>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</si>
  <si>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</si>
  <si>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</si>
  <si>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</si>
  <si>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</si>
  <si>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</si>
  <si>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</si>
  <si>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</si>
  <si>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</si>
  <si>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</si>
  <si>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</si>
  <si>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</si>
  <si>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</si>
  <si>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</si>
  <si>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</si>
  <si>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</si>
  <si>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</si>
  <si>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</si>
  <si>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</si>
  <si>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</si>
  <si>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</si>
  <si>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</si>
  <si>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</si>
  <si>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</si>
  <si>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</si>
  <si>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</si>
  <si>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</si>
  <si>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</si>
  <si>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</si>
  <si>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</si>
  <si>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</si>
  <si>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</si>
  <si>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</si>
  <si>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</si>
  <si>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</si>
  <si>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</si>
  <si>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</si>
  <si>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</si>
  <si>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</si>
  <si>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</si>
  <si>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</si>
  <si>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</si>
  <si>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</si>
  <si>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</si>
  <si>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</si>
  <si>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</si>
  <si>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</si>
  <si>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</si>
  <si>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</si>
  <si>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</si>
  <si>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</si>
  <si>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</si>
  <si>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</si>
  <si>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</si>
  <si>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</si>
  <si>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</si>
  <si>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</si>
  <si>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</si>
  <si>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</si>
  <si>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</si>
  <si>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</si>
  <si>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</si>
  <si>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</si>
  <si>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</si>
  <si>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</si>
  <si>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</si>
  <si>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</si>
  <si>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</si>
  <si>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</si>
  <si>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公路养护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</si>
  <si>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</si>
  <si>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</si>
  <si>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</si>
  <si>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</si>
  <si>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</si>
  <si>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</si>
  <si>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</si>
  <si>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</si>
  <si>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</si>
  <si>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</si>
  <si>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</si>
  <si>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</si>
  <si>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</si>
  <si>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</si>
  <si>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</si>
  <si>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</si>
  <si>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</si>
  <si>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</si>
  <si>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</si>
  <si>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</si>
  <si>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</si>
  <si>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</si>
  <si>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</si>
  <si>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</si>
  <si>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</si>
  <si>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</si>
  <si>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</si>
  <si>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</si>
  <si>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</si>
  <si>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</si>
  <si>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</si>
  <si>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</si>
  <si>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</si>
  <si>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</si>
  <si>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</si>
  <si>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</si>
  <si>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</si>
  <si>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</si>
  <si>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</si>
  <si>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</si>
  <si>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</si>
  <si>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</si>
  <si>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</si>
  <si>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</si>
  <si>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</si>
  <si>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</si>
  <si>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</si>
  <si>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</si>
  <si>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</si>
  <si>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</si>
  <si>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</si>
  <si>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</si>
  <si>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</si>
  <si>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</si>
  <si>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</si>
  <si>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</si>
  <si>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</si>
  <si>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</si>
  <si>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</si>
  <si>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</si>
  <si>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</si>
  <si>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</si>
  <si>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</si>
  <si>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</si>
  <si>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</si>
  <si>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</si>
  <si>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</si>
  <si>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</si>
  <si>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</si>
  <si>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</si>
  <si>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</si>
  <si>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</si>
  <si>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</si>
  <si>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</si>
  <si>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</si>
  <si>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</si>
  <si>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</si>
  <si>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</si>
  <si>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</si>
  <si>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</si>
  <si>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</si>
  <si>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</si>
  <si>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</si>
  <si>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</si>
  <si>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</si>
  <si>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</si>
  <si>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</si>
  <si>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</si>
  <si>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</si>
  <si>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</si>
  <si>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</si>
  <si>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</si>
  <si>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</si>
  <si>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</si>
  <si>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</si>
  <si>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</si>
  <si>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</si>
  <si>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</si>
  <si>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</si>
  <si>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</si>
  <si>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</si>
  <si>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</si>
  <si>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</si>
  <si>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</si>
  <si>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</si>
  <si>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</si>
  <si>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</si>
  <si>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</si>
  <si>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</si>
  <si>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</si>
  <si>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</si>
  <si>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</si>
  <si>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</si>
  <si>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</si>
  <si>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</si>
  <si>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</si>
  <si>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</si>
  <si>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</si>
  <si>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</si>
  <si>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</si>
  <si>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</si>
  <si>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</si>
  <si>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</si>
  <si>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</si>
  <si>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</si>
  <si>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</si>
  <si>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</si>
  <si>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</si>
  <si>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</si>
  <si>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</si>
  <si>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</si>
  <si>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</si>
  <si>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</si>
  <si>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</si>
  <si>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</si>
  <si>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</si>
  <si>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</si>
  <si>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</si>
  <si>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</si>
  <si>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</si>
  <si>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</si>
  <si>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</si>
  <si>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</si>
  <si>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</si>
  <si>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</si>
  <si>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</si>
  <si>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</si>
  <si>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</si>
  <si>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</si>
  <si>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</si>
  <si>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</si>
  <si>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</si>
  <si>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</si>
  <si>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</si>
  <si>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</si>
  <si>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</si>
  <si>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</si>
  <si>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</si>
  <si>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</si>
  <si>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</si>
  <si>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</si>
  <si>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</si>
  <si>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</si>
  <si>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</si>
  <si>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</si>
  <si>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</si>
  <si>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</si>
  <si>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</si>
  <si>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</si>
  <si>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</si>
  <si>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</si>
  <si>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</si>
  <si>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</si>
  <si>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</si>
  <si>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</si>
  <si>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</si>
  <si>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</si>
  <si>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</si>
  <si>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</si>
  <si>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</si>
  <si>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</si>
  <si>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</si>
  <si>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</si>
  <si>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</si>
  <si>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</si>
  <si>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</si>
  <si>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</si>
  <si>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</si>
  <si>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</si>
  <si>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</si>
  <si>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</si>
  <si>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</si>
  <si>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</si>
  <si>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</si>
  <si>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</si>
  <si>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</si>
  <si>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</si>
  <si>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</si>
  <si>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</si>
  <si>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</si>
  <si>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</si>
  <si>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</si>
  <si>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</si>
  <si>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</si>
  <si>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</si>
  <si>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</si>
  <si>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</si>
  <si>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</si>
  <si>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</si>
  <si>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</si>
  <si>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</si>
  <si>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</si>
  <si>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</si>
  <si>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</si>
  <si>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</si>
  <si>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</si>
  <si>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</si>
  <si>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</si>
  <si>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</si>
  <si>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</si>
  <si>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</si>
  <si>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</si>
  <si>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</si>
  <si>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</si>
  <si>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</si>
  <si>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</si>
  <si>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</si>
  <si>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</si>
  <si>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</si>
  <si>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</si>
  <si>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</si>
  <si>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</si>
  <si>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</si>
  <si>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</si>
  <si>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</si>
  <si>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</si>
  <si>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</si>
  <si>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</si>
  <si>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</si>
  <si>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</si>
  <si>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</si>
  <si>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</si>
  <si>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</si>
  <si>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</si>
  <si>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</si>
  <si>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</si>
  <si>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</si>
  <si>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</si>
  <si>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</si>
  <si>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</si>
  <si>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</si>
  <si>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</si>
  <si>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</si>
  <si>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</si>
  <si>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</si>
  <si>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</si>
  <si>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</si>
  <si>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</si>
  <si>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</si>
  <si>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</si>
  <si>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</si>
  <si>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</si>
  <si>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</si>
  <si>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</si>
  <si>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</si>
  <si>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</si>
  <si>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</si>
  <si>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</si>
  <si>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</si>
  <si>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</si>
  <si>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</si>
  <si>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</si>
  <si>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</si>
  <si>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</si>
  <si>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</si>
  <si>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</si>
  <si>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</si>
  <si>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</si>
  <si>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</si>
  <si>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</si>
  <si>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</si>
  <si>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</si>
  <si>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</si>
  <si>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</si>
  <si>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</si>
  <si>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</si>
  <si>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</si>
  <si>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</si>
  <si>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</si>
  <si>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</si>
  <si>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工资福利支出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</si>
  <si>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</si>
  <si>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</si>
  <si>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</si>
  <si>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</si>
  <si>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</si>
  <si>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</si>
  <si>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</si>
  <si>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</si>
  <si>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</si>
  <si>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</si>
  <si>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</si>
  <si>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</si>
  <si>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</si>
  <si>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</si>
  <si>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</si>
  <si>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</si>
  <si>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</si>
  <si>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</si>
  <si>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</si>
  <si>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</si>
  <si>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</si>
  <si>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</si>
  <si>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</si>
  <si>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</si>
  <si>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</si>
  <si>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</si>
  <si>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</si>
  <si>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</si>
  <si>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</si>
  <si>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</si>
  <si>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</si>
  <si>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</si>
  <si>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</si>
  <si>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</si>
  <si>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</si>
  <si>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</si>
  <si>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</si>
  <si>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</si>
  <si>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</si>
  <si>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</si>
  <si>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</si>
  <si>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</si>
  <si>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</si>
  <si>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</si>
  <si>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</si>
  <si>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</si>
  <si>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</si>
  <si>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</si>
  <si>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</si>
  <si>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</si>
  <si>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</si>
  <si>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</si>
  <si>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</si>
  <si>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</si>
  <si>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>对企事业单位的补贴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</si>
  <si>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</si>
  <si>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</si>
  <si>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</si>
  <si>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</si>
  <si>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转移性支出</t>
  </si>
  <si>
    <t xml:space="preserve">  不同级政府间转移性支出</t>
  </si>
  <si>
    <t xml:space="preserve">  同级政府间转移性支出</t>
  </si>
  <si>
    <t>债务利息支出</t>
  </si>
  <si>
    <t xml:space="preserve">  国内债务付息</t>
  </si>
  <si>
    <t xml:space="preserve">  国外债务付息</t>
  </si>
  <si>
    <t>基本建设支出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</si>
  <si>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</si>
  <si>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</si>
  <si>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</si>
  <si>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</si>
  <si>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</si>
  <si>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</si>
  <si>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</si>
  <si>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</si>
  <si>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</si>
  <si>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</si>
  <si>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>其他资本性支出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</si>
  <si>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</si>
  <si>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</si>
  <si>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</si>
  <si>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</si>
  <si>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</si>
  <si>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</si>
  <si>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其他支出</t>
  </si>
  <si>
    <t xml:space="preserve">  预备费</t>
  </si>
  <si>
    <t xml:space="preserve">  预留</t>
  </si>
  <si>
    <t xml:space="preserve">  赠与</t>
  </si>
  <si>
    <t xml:space="preserve">  贷款转贷</t>
  </si>
  <si>
    <t>39999</t>
  </si>
  <si>
    <t>农业土地开发资金收入</t>
  </si>
  <si>
    <t>国有土地使用权出让收入</t>
  </si>
  <si>
    <t>彩票公益金收入</t>
  </si>
  <si>
    <t>车辆通行费</t>
  </si>
  <si>
    <t>其他各项政府性基金收入</t>
  </si>
  <si>
    <t>国有土地使用权出让相关支出</t>
  </si>
  <si>
    <t>彩票公益金相关支出</t>
  </si>
  <si>
    <t>其他各项政府性基金相关支出</t>
  </si>
  <si>
    <t xml:space="preserve">  国家电影事业发展专项资金及对应专项债务收入安排的支出</t>
  </si>
  <si>
    <t xml:space="preserve">  国有土地使用权出让收入及对应专项债务收入安排的支出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</si>
  <si>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</si>
  <si>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</si>
  <si>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</si>
  <si>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新型墙体材料专项基金及对应专项债务收入安排的支出</t>
  </si>
  <si>
    <t xml:space="preserve">  彩票公益金及对应专项债务收入安排的支出</t>
  </si>
  <si>
    <t>城乡居民基本养老保险基金</t>
  </si>
  <si>
    <t>上年末地方政府债务余额</t>
  </si>
  <si>
    <t>本年地方政府债务(转贷)收入</t>
  </si>
  <si>
    <t>本年地方政府债务还本支出</t>
  </si>
  <si>
    <t>年末地方政府债务余额</t>
  </si>
  <si>
    <r>
      <rPr>
        <sz val="11"/>
        <rFont val="方正仿宋_GBK"/>
        <charset val="134"/>
      </rPr>
      <t>合计</t>
    </r>
  </si>
  <si>
    <t>合计</t>
    <phoneticPr fontId="30" type="noConversion"/>
  </si>
  <si>
    <t>一般债务</t>
  </si>
  <si>
    <t>小计</t>
  </si>
  <si>
    <t>一般债券</t>
  </si>
  <si>
    <t>向外国政府借款</t>
  </si>
  <si>
    <t>向国际组织借款</t>
  </si>
  <si>
    <t>其他一般债务</t>
  </si>
  <si>
    <t>本年地方政府债务余额限额(预算数)</t>
  </si>
  <si>
    <t>本年采用其他方式化解的债务本金</t>
  </si>
  <si>
    <t>单位：万元</t>
    <phoneticPr fontId="30" type="noConversion"/>
  </si>
  <si>
    <t>政府性基金</t>
  </si>
  <si>
    <t>国家电影事业发展专项资金</t>
  </si>
  <si>
    <t>小型水库移民扶助基金</t>
  </si>
  <si>
    <t>国有土地使用权出让</t>
  </si>
  <si>
    <t>城市公用事业附加</t>
  </si>
  <si>
    <t>国有土地收益基金</t>
  </si>
  <si>
    <t>城市基础设施配套费</t>
  </si>
  <si>
    <t>污水处理费</t>
  </si>
  <si>
    <t>大中型水库库区基金</t>
  </si>
  <si>
    <t>国家重大水利工程建设基金</t>
  </si>
  <si>
    <t>海南省高等级公路车辆通行附加费</t>
  </si>
  <si>
    <t>港口建设费</t>
  </si>
  <si>
    <t>新型墙体材料专项基金</t>
  </si>
  <si>
    <t>彩票公益金</t>
  </si>
  <si>
    <t>其他政府性基金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</si>
  <si>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</t>
    </r>
    <phoneticPr fontId="30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</si>
  <si>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2</t>
    </r>
    <phoneticPr fontId="30" type="noConversion"/>
  </si>
  <si>
    <t>一般公共预算支出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</si>
  <si>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4</t>
    </r>
    <phoneticPr fontId="30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</si>
  <si>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5</t>
    </r>
    <phoneticPr fontId="30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</si>
  <si>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6</t>
    </r>
    <phoneticPr fontId="30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</si>
  <si>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7</t>
    </r>
    <phoneticPr fontId="30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</si>
  <si>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8</t>
    </r>
    <phoneticPr fontId="30" type="noConversion"/>
  </si>
  <si>
    <t>国家电影事业发展专项资金收入</t>
    <phoneticPr fontId="30" type="noConversion"/>
  </si>
  <si>
    <t>大中型水库移民后期扶持基金收入</t>
    <phoneticPr fontId="30" type="noConversion"/>
  </si>
  <si>
    <t>国家电影事业发展专项资金相关支出</t>
    <phoneticPr fontId="30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</si>
  <si>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9</t>
    </r>
    <phoneticPr fontId="30" type="noConversion"/>
  </si>
  <si>
    <t>政府性基金支出</t>
  </si>
  <si>
    <t xml:space="preserve">  核电站乏燃料处理处置基金支出</t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</si>
  <si>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</si>
  <si>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</si>
  <si>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</si>
  <si>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废弃电器电子产品处理基金支出</t>
  </si>
  <si>
    <t xml:space="preserve">  城市公用事业附加及对应专项债务收入安排的支出</t>
  </si>
  <si>
    <t xml:space="preserve">  污水处理费及对应专项债务收入安排的支出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</si>
  <si>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</si>
  <si>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</si>
  <si>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国家重大水利工程建设基金及对应专项债务收入安排的支出</t>
  </si>
  <si>
    <t xml:space="preserve">  海南省高等级公路车辆通行附加费及对应专项债务收入安排的支出</t>
  </si>
  <si>
    <t xml:space="preserve">  车辆通行费及对应专项债务收入安排的支出</t>
  </si>
  <si>
    <t xml:space="preserve">  港口建设费及对应专项债务收入安排的支出</t>
  </si>
  <si>
    <t xml:space="preserve">  铁路建设基金支出</t>
  </si>
  <si>
    <t xml:space="preserve">  船舶油污损害赔偿基金支出</t>
  </si>
  <si>
    <t xml:space="preserve">  民航发展基金支出</t>
  </si>
  <si>
    <t xml:space="preserve">  农网还贷资金支出</t>
  </si>
  <si>
    <t xml:space="preserve">  旅游发展基金支出</t>
  </si>
  <si>
    <t xml:space="preserve">    中央特别国债经营基金支出</t>
  </si>
  <si>
    <t xml:space="preserve">    中央特别国债经营基金财务支出</t>
  </si>
  <si>
    <t xml:space="preserve">  彩票发行销售机构业务费安排的支出</t>
  </si>
  <si>
    <t xml:space="preserve">  烟草企业上缴专项收入安排的支出</t>
  </si>
  <si>
    <t xml:space="preserve">  其他政府性基金及对应专项债务收入安排的支出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</si>
  <si>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10</t>
    </r>
    <phoneticPr fontId="30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</si>
  <si>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11</t>
    </r>
    <phoneticPr fontId="30" type="noConversion"/>
  </si>
  <si>
    <t>合计</t>
    <phoneticPr fontId="30" type="noConversion"/>
  </si>
  <si>
    <r>
      <t xml:space="preserve">        </t>
    </r>
    <r>
      <rPr>
        <sz val="11"/>
        <rFont val="宋体"/>
        <family val="3"/>
        <charset val="134"/>
      </rPr>
      <t>国家电影事业发展专项资金及对应专项补助资金</t>
    </r>
    <phoneticPr fontId="30" type="noConversion"/>
  </si>
  <si>
    <r>
      <t xml:space="preserve">        </t>
    </r>
    <r>
      <rPr>
        <sz val="11"/>
        <rFont val="宋体"/>
        <family val="3"/>
        <charset val="134"/>
      </rPr>
      <t>大中型水库移民后期扶持基金补助</t>
    </r>
    <phoneticPr fontId="30" type="noConversion"/>
  </si>
  <si>
    <r>
      <t xml:space="preserve">         </t>
    </r>
    <r>
      <rPr>
        <sz val="11"/>
        <rFont val="宋体"/>
        <family val="3"/>
        <charset val="134"/>
      </rPr>
      <t>小型水库移民扶助基金补助</t>
    </r>
    <phoneticPr fontId="30" type="noConversion"/>
  </si>
  <si>
    <r>
      <t xml:space="preserve">       </t>
    </r>
    <r>
      <rPr>
        <sz val="11"/>
        <rFont val="宋体"/>
        <family val="3"/>
        <charset val="134"/>
      </rPr>
      <t>国有土地使用权出让收入及对应专项债务收入安排的支出</t>
    </r>
    <phoneticPr fontId="30" type="noConversion"/>
  </si>
  <si>
    <t>……</t>
    <phoneticPr fontId="30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</si>
  <si>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12</t>
    </r>
    <phoneticPr fontId="30" type="noConversion"/>
  </si>
  <si>
    <t>非税收入</t>
  </si>
  <si>
    <t xml:space="preserve">  国有资本经营收入</t>
  </si>
  <si>
    <t xml:space="preserve">    利润收入</t>
  </si>
  <si>
    <t xml:space="preserve">    股利、股息收入</t>
  </si>
  <si>
    <t xml:space="preserve">    产权转让收入</t>
  </si>
  <si>
    <t xml:space="preserve">    清算收入</t>
  </si>
  <si>
    <t xml:space="preserve">    其他国有资本经营预算收入</t>
  </si>
  <si>
    <t xml:space="preserve"> </t>
    <phoneticPr fontId="30" type="noConversion"/>
  </si>
  <si>
    <r>
      <rPr>
        <sz val="11"/>
        <rFont val="黑体"/>
        <family val="3"/>
        <charset val="134"/>
      </rPr>
      <t>附表1</t>
    </r>
    <r>
      <rPr>
        <sz val="11"/>
        <rFont val="Times New Roman"/>
        <family val="1"/>
      </rPr>
      <t>3</t>
    </r>
    <phoneticPr fontId="30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</si>
  <si>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14</t>
    </r>
    <phoneticPr fontId="30" type="noConversion"/>
  </si>
  <si>
    <t>二、对下转移支付</t>
    <phoneticPr fontId="30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</si>
  <si>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15</t>
    </r>
    <phoneticPr fontId="30" type="noConversion"/>
  </si>
  <si>
    <r>
      <rPr>
        <sz val="11"/>
        <rFont val="黑体"/>
        <family val="3"/>
        <charset val="134"/>
      </rPr>
      <t>附表1</t>
    </r>
    <r>
      <rPr>
        <sz val="11"/>
        <rFont val="Times New Roman"/>
        <family val="1"/>
      </rPr>
      <t>6</t>
    </r>
    <phoneticPr fontId="30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</si>
  <si>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17</t>
    </r>
    <phoneticPr fontId="30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</si>
  <si>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18</t>
    </r>
    <phoneticPr fontId="30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</si>
  <si>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19</t>
    </r>
    <phoneticPr fontId="30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</si>
  <si>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20</t>
    </r>
    <phoneticPr fontId="30" type="noConversion"/>
  </si>
  <si>
    <t>301</t>
  </si>
  <si>
    <t>30101</t>
  </si>
  <si>
    <t>30102</t>
  </si>
  <si>
    <t>30103</t>
  </si>
  <si>
    <t>30104</t>
  </si>
  <si>
    <t>30106</t>
  </si>
  <si>
    <t>30107</t>
  </si>
  <si>
    <t>302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</si>
  <si>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</si>
  <si>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</si>
  <si>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</si>
  <si>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</si>
  <si>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</si>
  <si>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</si>
  <si>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</si>
  <si>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</si>
  <si>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</si>
  <si>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</si>
  <si>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</si>
  <si>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</si>
  <si>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</si>
  <si>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</si>
  <si>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</si>
  <si>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</si>
  <si>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</si>
  <si>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30224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</si>
  <si>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</si>
  <si>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</si>
  <si>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</si>
  <si>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</si>
  <si>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</si>
  <si>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</si>
  <si>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</si>
  <si>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</si>
  <si>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</si>
  <si>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</si>
  <si>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</si>
  <si>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</si>
  <si>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</si>
  <si>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</si>
  <si>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</si>
  <si>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</si>
  <si>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</si>
  <si>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</si>
  <si>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</si>
  <si>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</si>
  <si>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</si>
  <si>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</si>
  <si>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</si>
  <si>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30399</t>
  </si>
  <si>
    <t>304</t>
  </si>
  <si>
    <t>30401</t>
  </si>
  <si>
    <t>30402</t>
  </si>
  <si>
    <t>30403</t>
  </si>
  <si>
    <t>30499</t>
  </si>
  <si>
    <t>305</t>
  </si>
  <si>
    <t>30501</t>
  </si>
  <si>
    <t>30502</t>
  </si>
  <si>
    <t>307</t>
  </si>
  <si>
    <t>30701</t>
  </si>
  <si>
    <t>30707</t>
  </si>
  <si>
    <t>309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</si>
  <si>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</si>
  <si>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</si>
  <si>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</si>
  <si>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</si>
  <si>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</si>
  <si>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</si>
  <si>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</si>
  <si>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</si>
  <si>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</si>
  <si>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30999</t>
  </si>
  <si>
    <t>310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</si>
  <si>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</si>
  <si>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</si>
  <si>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</si>
  <si>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</si>
  <si>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</si>
  <si>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</si>
  <si>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</si>
  <si>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</si>
  <si>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</si>
  <si>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</si>
  <si>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</si>
  <si>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</si>
  <si>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</si>
  <si>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31020</t>
  </si>
  <si>
    <t>31099</t>
  </si>
  <si>
    <t>399</t>
  </si>
  <si>
    <t>39901</t>
  </si>
  <si>
    <t>39902</t>
  </si>
  <si>
    <t>39903</t>
  </si>
  <si>
    <t>39906</t>
  </si>
  <si>
    <t>39907</t>
  </si>
  <si>
    <t>本级支出</t>
    <phoneticPr fontId="30" type="noConversion"/>
  </si>
  <si>
    <t>2017年广阳区一般公共预算收入决算表</t>
    <phoneticPr fontId="30" type="noConversion"/>
  </si>
  <si>
    <t>2017年广阳区一般公共预算支出决算表</t>
  </si>
  <si>
    <t>2017年广阳区一般公共预算税收返还及转移支付分地区决算表</t>
  </si>
  <si>
    <t>2017年广阳区政府性基金收入决算表</t>
  </si>
  <si>
    <t>2017年广阳区政府性基金支出决算表</t>
  </si>
  <si>
    <t>2017年广阳区政府性基金支出功能分类决算表</t>
  </si>
  <si>
    <t>2017年广阳区政府性基金转移支付分地区决算表</t>
  </si>
  <si>
    <t>2017年广阳区政府性基金转移支付分项目决算表</t>
  </si>
  <si>
    <t>2017年广阳区国有资本经营收入决算表</t>
  </si>
  <si>
    <t>2017年广阳区国有资本经营预算支出决算表</t>
  </si>
  <si>
    <t>2017年广阳区国有资本经营预算支出功能分类决算表</t>
  </si>
  <si>
    <t>2017年广阳区国有资本经营预算转移支付分地区决算表</t>
  </si>
  <si>
    <t>说明：2017年广阳区国有资本经营预算无转移支付</t>
  </si>
  <si>
    <t>2017年广阳区社会保险基金收入决算表</t>
  </si>
  <si>
    <t>2017年广阳区社会保险基金预算支出决算表</t>
  </si>
  <si>
    <t>2017年广阳区政府一般债务限额和余额情况决算表</t>
  </si>
  <si>
    <t>2017年广阳区政府专项债务限额和余额情况决算表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</si>
  <si>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</si>
  <si>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</si>
  <si>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</si>
  <si>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</si>
  <si>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</si>
  <si>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</si>
  <si>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</si>
  <si>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</si>
  <si>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</si>
  <si>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</si>
  <si>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</si>
  <si>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</si>
  <si>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</si>
  <si>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</si>
  <si>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</si>
  <si>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</si>
  <si>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</si>
  <si>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</si>
  <si>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</si>
  <si>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其他收入</t>
  </si>
  <si>
    <t>2017年度广阳区一般公共预算支出决算功能分类录入表</t>
  </si>
  <si>
    <t xml:space="preserve">    残疾人生活和护理补贴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</si>
  <si>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</si>
  <si>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</si>
  <si>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</si>
  <si>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财政对基本养老保险基金的补助</t>
  </si>
  <si>
    <t xml:space="preserve">    财政对企业职工基本养老保险基金的补助</t>
  </si>
  <si>
    <t xml:space="preserve">    财政对其他基本养老保险基金的补助</t>
  </si>
  <si>
    <t xml:space="preserve">  财政对其他社会保险基金的补助</t>
  </si>
  <si>
    <t xml:space="preserve">    其他财政对社会保险基金的补助</t>
  </si>
  <si>
    <t xml:space="preserve">  行政事业单位医疗</t>
  </si>
  <si>
    <t xml:space="preserve">    其他行政事业单位医疗支出</t>
  </si>
  <si>
    <t xml:space="preserve">  财政对基本医疗保险基金的补助</t>
  </si>
  <si>
    <t xml:space="preserve">    财政对城镇职工基本医疗保险基金的补助</t>
  </si>
  <si>
    <t xml:space="preserve">    财政对城乡居民基本医疗保险基金的补助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</si>
  <si>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</si>
  <si>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</si>
  <si>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  财政对其他基本医疗保险基金的补助</t>
  </si>
  <si>
    <t xml:space="preserve">  医疗救助</t>
  </si>
  <si>
    <t xml:space="preserve">    其他医疗救助支出</t>
  </si>
  <si>
    <t xml:space="preserve">  优抚对象医疗</t>
  </si>
  <si>
    <t xml:space="preserve">    其他优抚对象医疗支出</t>
  </si>
  <si>
    <t xml:space="preserve">    创业担保贷款贴息</t>
  </si>
  <si>
    <t xml:space="preserve">    补充创业担保贷款基金</t>
  </si>
  <si>
    <t xml:space="preserve">    公路建设</t>
  </si>
  <si>
    <t xml:space="preserve">    交通运输信息化建设</t>
  </si>
  <si>
    <t>附表3</t>
    <phoneticPr fontId="30" type="noConversion"/>
  </si>
  <si>
    <t>2017年广阳区一般公共预算基本支出决算经济分类表</t>
    <phoneticPr fontId="30" type="noConversion"/>
  </si>
  <si>
    <t>债务还本支出</t>
  </si>
  <si>
    <t xml:space="preserve">  国内债务还本</t>
  </si>
  <si>
    <t xml:space="preserve">  国外债务还本</t>
  </si>
  <si>
    <t xml:space="preserve">  对社会保险基金补助</t>
  </si>
  <si>
    <t>城市基础设施配套费收入</t>
  </si>
  <si>
    <t>旅游发展基金收入</t>
    <phoneticPr fontId="30" type="noConversion"/>
  </si>
  <si>
    <t>农业土地开发资金相关支出</t>
    <phoneticPr fontId="30" type="noConversion"/>
  </si>
  <si>
    <t>城市基础设施配套费相关支出</t>
    <phoneticPr fontId="30" type="noConversion"/>
  </si>
  <si>
    <t>旅游发展基金支出</t>
    <phoneticPr fontId="30" type="noConversion"/>
  </si>
  <si>
    <t xml:space="preserve">  其中：保险费收入</t>
  </si>
  <si>
    <t xml:space="preserve">      　利息收入</t>
  </si>
  <si>
    <t xml:space="preserve">      　财政补贴收入</t>
  </si>
  <si>
    <t xml:space="preserve">    　  委托投资收益</t>
  </si>
  <si>
    <t xml:space="preserve">        其他收入</t>
  </si>
  <si>
    <t xml:space="preserve">        转移收入</t>
  </si>
  <si>
    <t>机关事业单位基本养老保险基金</t>
  </si>
  <si>
    <t>机关事业单位基本养老保险基金</t>
    <phoneticPr fontId="30" type="noConversion"/>
  </si>
  <si>
    <t xml:space="preserve">  其中：社会保险待遇支出</t>
  </si>
  <si>
    <t xml:space="preserve">        其他支出</t>
  </si>
  <si>
    <t xml:space="preserve">        转移支出</t>
  </si>
  <si>
    <t>农业土地开发资金</t>
  </si>
  <si>
    <t>一、一般公共服务支出</t>
    <phoneticPr fontId="30" type="noConversion"/>
  </si>
  <si>
    <t>二、外交支出</t>
    <phoneticPr fontId="30" type="noConversion"/>
  </si>
  <si>
    <t>三、国防支出</t>
    <phoneticPr fontId="30" type="noConversion"/>
  </si>
  <si>
    <t>四、公共安全支出</t>
    <phoneticPr fontId="30" type="noConversion"/>
  </si>
  <si>
    <t>五、教育支出</t>
    <phoneticPr fontId="30" type="noConversion"/>
  </si>
  <si>
    <t>六、科学技术支出</t>
    <phoneticPr fontId="30" type="noConversion"/>
  </si>
  <si>
    <t>七、文化体育与传媒支出</t>
    <phoneticPr fontId="30" type="noConversion"/>
  </si>
  <si>
    <t>八、社会保障和就业支出</t>
    <phoneticPr fontId="30" type="noConversion"/>
  </si>
  <si>
    <t>九、医疗卫生与计划生育支出</t>
    <phoneticPr fontId="30" type="noConversion"/>
  </si>
  <si>
    <t>十、节能环保支出</t>
    <phoneticPr fontId="30" type="noConversion"/>
  </si>
  <si>
    <t>十一、城乡社区支出</t>
    <phoneticPr fontId="30" type="noConversion"/>
  </si>
  <si>
    <t>十二、农林水支出</t>
    <phoneticPr fontId="30" type="noConversion"/>
  </si>
  <si>
    <t>十三、交通运输支出</t>
    <phoneticPr fontId="30" type="noConversion"/>
  </si>
  <si>
    <t>十四、资源勘探信息等支出</t>
    <phoneticPr fontId="30" type="noConversion"/>
  </si>
  <si>
    <t>十五、商业服务业等支出</t>
    <phoneticPr fontId="30" type="noConversion"/>
  </si>
  <si>
    <t>十六、金融支出</t>
    <phoneticPr fontId="30" type="noConversion"/>
  </si>
  <si>
    <t>十七、援助其他地区支出</t>
    <phoneticPr fontId="30" type="noConversion"/>
  </si>
  <si>
    <t>十八、国土海洋气象等支出</t>
    <phoneticPr fontId="30" type="noConversion"/>
  </si>
  <si>
    <t>十九、住房保障支出</t>
    <phoneticPr fontId="30" type="noConversion"/>
  </si>
  <si>
    <t>二十、粮油物资储备支出</t>
    <phoneticPr fontId="30" type="noConversion"/>
  </si>
  <si>
    <t>二十一、预备费</t>
    <phoneticPr fontId="30" type="noConversion"/>
  </si>
  <si>
    <t>二十二、其他支出</t>
    <phoneticPr fontId="30" type="noConversion"/>
  </si>
  <si>
    <t>二十三、债务付息支出</t>
    <phoneticPr fontId="30" type="noConversion"/>
  </si>
  <si>
    <t>二十四、债务发行费用支出</t>
    <phoneticPr fontId="30" type="noConversion"/>
  </si>
  <si>
    <t>科目编码</t>
    <phoneticPr fontId="30" type="noConversion"/>
  </si>
  <si>
    <t>一般公共预算支出</t>
    <phoneticPr fontId="30" type="noConversion"/>
  </si>
  <si>
    <t>一般公共服务支出</t>
    <phoneticPr fontId="30" type="noConversion"/>
  </si>
  <si>
    <t xml:space="preserve">  人大事务</t>
    <phoneticPr fontId="30" type="noConversion"/>
  </si>
  <si>
    <t xml:space="preserve">    行政运行</t>
    <phoneticPr fontId="30" type="noConversion"/>
  </si>
  <si>
    <t xml:space="preserve">    一般行政管理事务</t>
    <phoneticPr fontId="30" type="noConversion"/>
  </si>
  <si>
    <t xml:space="preserve">    机关服务</t>
    <phoneticPr fontId="30" type="noConversion"/>
  </si>
  <si>
    <t xml:space="preserve">    人大会议</t>
    <phoneticPr fontId="30" type="noConversion"/>
  </si>
  <si>
    <t>科目名称</t>
    <phoneticPr fontId="30" type="noConversion"/>
  </si>
  <si>
    <r>
      <rPr>
        <sz val="11"/>
        <rFont val="宋体"/>
        <family val="3"/>
        <charset val="134"/>
      </rPr>
      <t>说明：</t>
    </r>
    <r>
      <rPr>
        <sz val="11"/>
        <rFont val="Times New Roman"/>
        <family val="1"/>
      </rPr>
      <t>2017</t>
    </r>
    <r>
      <rPr>
        <sz val="11"/>
        <rFont val="宋体"/>
        <family val="3"/>
        <charset val="134"/>
      </rPr>
      <t>年广阳区一般公共预算税收返还、一般性和专项转移支付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此表无数据。</t>
    </r>
    <phoneticPr fontId="30" type="noConversion"/>
  </si>
  <si>
    <t>说明：2017年广阳区一般公共预算专项转移支付分项目，此表无数据。</t>
    <phoneticPr fontId="30" type="noConversion"/>
  </si>
  <si>
    <r>
      <rPr>
        <sz val="11"/>
        <rFont val="宋体"/>
        <family val="3"/>
        <charset val="134"/>
      </rPr>
      <t>说明：</t>
    </r>
    <r>
      <rPr>
        <sz val="11"/>
        <rFont val="Times New Roman"/>
        <family val="1"/>
      </rPr>
      <t>2017</t>
    </r>
    <r>
      <rPr>
        <sz val="11"/>
        <rFont val="宋体"/>
        <family val="3"/>
        <charset val="134"/>
      </rPr>
      <t>年广阳区政府性基金无转移支付，此表无数据。</t>
    </r>
    <phoneticPr fontId="30" type="noConversion"/>
  </si>
  <si>
    <t>说明：此表无数据</t>
    <phoneticPr fontId="30" type="noConversion"/>
  </si>
  <si>
    <r>
      <rPr>
        <sz val="11"/>
        <rFont val="宋体"/>
        <family val="3"/>
        <charset val="134"/>
      </rPr>
      <t>说明：</t>
    </r>
    <r>
      <rPr>
        <sz val="11"/>
        <rFont val="宋体"/>
        <family val="3"/>
        <charset val="134"/>
      </rPr>
      <t>此表无数据</t>
    </r>
    <phoneticPr fontId="30" type="noConversion"/>
  </si>
  <si>
    <t>此表无数据</t>
    <phoneticPr fontId="30" type="noConversion"/>
  </si>
  <si>
    <t>2017年广阳区一般公共预算无专项转移支付分项目决算表</t>
    <phoneticPr fontId="30" type="noConversion"/>
  </si>
</sst>
</file>

<file path=xl/styles.xml><?xml version="1.0" encoding="utf-8"?>
<styleSheet xmlns="http://schemas.openxmlformats.org/spreadsheetml/2006/main">
  <numFmts count="6">
    <numFmt numFmtId="176" formatCode="0.0"/>
    <numFmt numFmtId="177" formatCode="0_);[Red]\(0\)"/>
    <numFmt numFmtId="178" formatCode="0_ "/>
    <numFmt numFmtId="179" formatCode="0.00_ "/>
    <numFmt numFmtId="180" formatCode="0;_렀"/>
    <numFmt numFmtId="181" formatCode="0.0_ "/>
  </numFmts>
  <fonts count="37">
    <font>
      <sz val="11"/>
      <color theme="1"/>
      <name val="宋体"/>
      <charset val="134"/>
      <scheme val="minor"/>
    </font>
    <font>
      <sz val="11"/>
      <name val="Times New Roman"/>
      <family val="1"/>
    </font>
    <font>
      <sz val="9"/>
      <name val="Times New Roman"/>
      <family val="1"/>
    </font>
    <font>
      <sz val="18"/>
      <name val="方正小标宋_GBK"/>
      <charset val="134"/>
    </font>
    <font>
      <sz val="18"/>
      <name val="Times New Roman"/>
      <family val="1"/>
    </font>
    <font>
      <b/>
      <sz val="11"/>
      <name val="Times New Roman"/>
      <family val="1"/>
    </font>
    <font>
      <sz val="11"/>
      <name val="方正仿宋_GBK"/>
      <charset val="134"/>
    </font>
    <font>
      <b/>
      <sz val="11"/>
      <name val="方正仿宋_GBK"/>
      <charset val="134"/>
    </font>
    <font>
      <sz val="12"/>
      <name val="Times New Roman"/>
      <family val="1"/>
    </font>
    <font>
      <b/>
      <sz val="11"/>
      <name val="方正书宋_GBK"/>
      <charset val="134"/>
    </font>
    <font>
      <sz val="14"/>
      <name val="Times New Roman"/>
      <family val="1"/>
    </font>
    <font>
      <sz val="10.5"/>
      <name val="Times New Roman"/>
      <family val="1"/>
    </font>
    <font>
      <b/>
      <sz val="9"/>
      <name val="Times New Roman"/>
      <family val="1"/>
    </font>
    <font>
      <sz val="11"/>
      <name val="方正书宋_GBK"/>
      <charset val="134"/>
    </font>
    <font>
      <b/>
      <sz val="12"/>
      <name val="Times New Roman"/>
      <family val="1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name val="宋体"/>
      <family val="3"/>
      <charset val="134"/>
    </font>
    <font>
      <sz val="10"/>
      <name val="Helv"/>
      <family val="2"/>
    </font>
    <font>
      <sz val="10"/>
      <name val="MS Sans Serif"/>
      <family val="2"/>
    </font>
    <font>
      <sz val="12"/>
      <name val="宋体"/>
      <family val="3"/>
      <charset val="134"/>
    </font>
    <font>
      <sz val="7"/>
      <name val="Small Fonts"/>
      <family val="2"/>
    </font>
    <font>
      <sz val="12"/>
      <name val="Courier"/>
      <family val="3"/>
    </font>
    <font>
      <sz val="11"/>
      <name val="黑体"/>
      <family val="3"/>
      <charset val="134"/>
    </font>
    <font>
      <sz val="10.5"/>
      <name val="方正仿宋_GBK"/>
      <charset val="134"/>
    </font>
    <font>
      <sz val="9"/>
      <name val="方正仿宋_GBK"/>
      <charset val="134"/>
    </font>
    <font>
      <sz val="9"/>
      <name val="方正书宋_GBK"/>
      <charset val="134"/>
    </font>
    <font>
      <sz val="12"/>
      <name val="方正仿宋_GBK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8"/>
      <name val="方正小标宋_GBK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9">
    <xf numFmtId="0" fontId="0" fillId="0" borderId="0"/>
    <xf numFmtId="0" fontId="15" fillId="0" borderId="0">
      <protection locked="0"/>
    </xf>
    <xf numFmtId="0" fontId="15" fillId="0" borderId="0">
      <protection locked="0"/>
    </xf>
    <xf numFmtId="0" fontId="17" fillId="4" borderId="0" applyNumberFormat="0" applyBorder="0" applyAlignment="0" applyProtection="0">
      <alignment vertical="center"/>
    </xf>
    <xf numFmtId="0" fontId="15" fillId="0" borderId="0">
      <protection locked="0"/>
    </xf>
    <xf numFmtId="0" fontId="15" fillId="0" borderId="0">
      <protection locked="0"/>
    </xf>
    <xf numFmtId="0" fontId="16" fillId="6" borderId="0" applyNumberFormat="0" applyBorder="0" applyAlignment="0" applyProtection="0">
      <alignment vertical="center"/>
    </xf>
    <xf numFmtId="0" fontId="20" fillId="0" borderId="0"/>
    <xf numFmtId="0" fontId="17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>
      <protection locked="0"/>
    </xf>
    <xf numFmtId="0" fontId="17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/>
    <xf numFmtId="0" fontId="18" fillId="5" borderId="0" applyNumberFormat="0" applyBorder="0" applyAlignment="0" applyProtection="0">
      <alignment vertical="center"/>
    </xf>
    <xf numFmtId="0" fontId="20" fillId="0" borderId="0"/>
    <xf numFmtId="0" fontId="16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protection locked="0"/>
    </xf>
    <xf numFmtId="0" fontId="17" fillId="6" borderId="0" applyNumberFormat="0" applyBorder="0" applyAlignment="0" applyProtection="0">
      <alignment vertical="center"/>
    </xf>
    <xf numFmtId="0" fontId="15" fillId="0" borderId="0">
      <protection locked="0"/>
    </xf>
    <xf numFmtId="0" fontId="17" fillId="13" borderId="0" applyNumberFormat="0" applyBorder="0" applyAlignment="0" applyProtection="0">
      <alignment vertical="center"/>
    </xf>
    <xf numFmtId="0" fontId="15" fillId="0" borderId="0">
      <protection locked="0"/>
    </xf>
    <xf numFmtId="0" fontId="17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37" fontId="23" fillId="0" borderId="0"/>
    <xf numFmtId="0" fontId="21" fillId="0" borderId="0"/>
    <xf numFmtId="9" fontId="20" fillId="0" borderId="0" applyFont="0" applyFill="0" applyBorder="0" applyAlignment="0" applyProtection="0"/>
    <xf numFmtId="0" fontId="19" fillId="0" borderId="1">
      <alignment horizontal="distributed" vertical="center" wrapText="1"/>
    </xf>
    <xf numFmtId="0" fontId="18" fillId="5" borderId="0" applyNumberFormat="0" applyBorder="0" applyAlignment="0" applyProtection="0">
      <alignment vertical="center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20" fillId="0" borderId="0"/>
    <xf numFmtId="0" fontId="22" fillId="0" borderId="0"/>
    <xf numFmtId="0" fontId="15" fillId="0" borderId="0">
      <protection locked="0"/>
    </xf>
    <xf numFmtId="0" fontId="15" fillId="0" borderId="0">
      <protection locked="0"/>
    </xf>
    <xf numFmtId="0" fontId="22" fillId="0" borderId="0"/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20" fillId="0" borderId="0"/>
    <xf numFmtId="0" fontId="22" fillId="0" borderId="0"/>
    <xf numFmtId="0" fontId="21" fillId="0" borderId="0"/>
    <xf numFmtId="0" fontId="17" fillId="13" borderId="0" applyNumberFormat="0" applyBorder="0" applyAlignment="0" applyProtection="0">
      <alignment vertical="center"/>
    </xf>
    <xf numFmtId="0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" fontId="19" fillId="0" borderId="1">
      <alignment vertical="center"/>
      <protection locked="0"/>
    </xf>
    <xf numFmtId="0" fontId="24" fillId="0" borderId="0"/>
    <xf numFmtId="176" fontId="19" fillId="0" borderId="1">
      <alignment vertical="center"/>
      <protection locked="0"/>
    </xf>
    <xf numFmtId="0" fontId="20" fillId="0" borderId="0"/>
    <xf numFmtId="0" fontId="17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</cellStyleXfs>
  <cellXfs count="195">
    <xf numFmtId="0" fontId="0" fillId="0" borderId="0" xfId="0"/>
    <xf numFmtId="0" fontId="1" fillId="0" borderId="0" xfId="4" applyFont="1" applyFill="1" applyAlignment="1">
      <alignment vertical="top"/>
      <protection locked="0"/>
    </xf>
    <xf numFmtId="0" fontId="1" fillId="0" borderId="0" xfId="4" applyFont="1" applyFill="1" applyAlignment="1">
      <alignment horizontal="left" vertical="top" indent="2"/>
      <protection locked="0"/>
    </xf>
    <xf numFmtId="49" fontId="1" fillId="0" borderId="0" xfId="4" applyNumberFormat="1" applyFont="1" applyFill="1" applyAlignment="1">
      <alignment horizontal="left" vertical="top"/>
      <protection locked="0"/>
    </xf>
    <xf numFmtId="177" fontId="1" fillId="0" borderId="0" xfId="4" applyNumberFormat="1" applyFont="1" applyFill="1" applyAlignment="1">
      <alignment vertical="top"/>
      <protection locked="0"/>
    </xf>
    <xf numFmtId="0" fontId="2" fillId="0" borderId="0" xfId="4" applyFont="1" applyFill="1" applyAlignment="1">
      <alignment vertical="top"/>
      <protection locked="0"/>
    </xf>
    <xf numFmtId="49" fontId="2" fillId="0" borderId="0" xfId="49" applyNumberFormat="1" applyFont="1" applyFill="1"/>
    <xf numFmtId="2" fontId="2" fillId="0" borderId="0" xfId="49" applyNumberFormat="1" applyFont="1" applyFill="1"/>
    <xf numFmtId="177" fontId="2" fillId="0" borderId="0" xfId="4" applyNumberFormat="1" applyFont="1" applyFill="1" applyAlignment="1">
      <alignment vertical="top"/>
      <protection locked="0"/>
    </xf>
    <xf numFmtId="0" fontId="1" fillId="0" borderId="0" xfId="56" applyFont="1" applyBorder="1" applyAlignment="1">
      <alignment horizontal="left" vertical="center"/>
    </xf>
    <xf numFmtId="177" fontId="1" fillId="0" borderId="0" xfId="4" applyNumberFormat="1" applyFont="1" applyFill="1" applyAlignment="1">
      <alignment horizontal="right" vertical="top"/>
      <protection locked="0"/>
    </xf>
    <xf numFmtId="49" fontId="5" fillId="0" borderId="1" xfId="4" applyNumberFormat="1" applyFont="1" applyFill="1" applyBorder="1" applyAlignment="1">
      <alignment horizontal="center" vertical="center"/>
      <protection locked="0"/>
    </xf>
    <xf numFmtId="0" fontId="5" fillId="0" borderId="1" xfId="4" applyFont="1" applyFill="1" applyBorder="1" applyAlignment="1">
      <alignment horizontal="center" vertical="center"/>
      <protection locked="0"/>
    </xf>
    <xf numFmtId="0" fontId="1" fillId="0" borderId="0" xfId="49" applyFont="1" applyFill="1" applyAlignment="1">
      <alignment vertical="center" wrapText="1"/>
    </xf>
    <xf numFmtId="49" fontId="5" fillId="0" borderId="1" xfId="4" applyNumberFormat="1" applyFont="1" applyFill="1" applyBorder="1" applyAlignment="1">
      <alignment horizontal="left" vertical="center"/>
      <protection locked="0"/>
    </xf>
    <xf numFmtId="0" fontId="5" fillId="0" borderId="1" xfId="4" applyFont="1" applyFill="1" applyBorder="1" applyAlignment="1">
      <alignment horizontal="left" vertical="center"/>
      <protection locked="0"/>
    </xf>
    <xf numFmtId="177" fontId="1" fillId="0" borderId="1" xfId="4" applyNumberFormat="1" applyFont="1" applyFill="1" applyBorder="1" applyAlignment="1">
      <alignment vertical="center"/>
      <protection locked="0"/>
    </xf>
    <xf numFmtId="178" fontId="1" fillId="0" borderId="0" xfId="4" applyNumberFormat="1" applyFont="1" applyFill="1" applyAlignment="1">
      <alignment vertical="top"/>
      <protection locked="0"/>
    </xf>
    <xf numFmtId="179" fontId="1" fillId="0" borderId="0" xfId="4" applyNumberFormat="1" applyFont="1" applyFill="1" applyAlignment="1">
      <alignment vertical="top"/>
      <protection locked="0"/>
    </xf>
    <xf numFmtId="49" fontId="1" fillId="0" borderId="0" xfId="49" applyNumberFormat="1" applyFont="1" applyFill="1"/>
    <xf numFmtId="49" fontId="5" fillId="0" borderId="1" xfId="4" applyNumberFormat="1" applyFont="1" applyFill="1" applyBorder="1" applyAlignment="1">
      <alignment horizontal="left" vertical="center" indent="1"/>
      <protection locked="0"/>
    </xf>
    <xf numFmtId="49" fontId="1" fillId="0" borderId="1" xfId="4" applyNumberFormat="1" applyFont="1" applyFill="1" applyBorder="1" applyAlignment="1">
      <alignment horizontal="left" vertical="center" indent="2"/>
      <protection locked="0"/>
    </xf>
    <xf numFmtId="0" fontId="1" fillId="0" borderId="1" xfId="4" applyFont="1" applyFill="1" applyBorder="1" applyAlignment="1">
      <alignment horizontal="left" vertical="center" indent="2"/>
      <protection locked="0"/>
    </xf>
    <xf numFmtId="178" fontId="1" fillId="0" borderId="0" xfId="4" applyNumberFormat="1" applyFont="1" applyFill="1" applyAlignment="1">
      <alignment horizontal="left" vertical="top" indent="2"/>
      <protection locked="0"/>
    </xf>
    <xf numFmtId="49" fontId="1" fillId="0" borderId="0" xfId="49" applyNumberFormat="1" applyFont="1" applyFill="1" applyAlignment="1">
      <alignment horizontal="left" indent="2"/>
    </xf>
    <xf numFmtId="180" fontId="1" fillId="0" borderId="0" xfId="4" applyNumberFormat="1" applyFont="1" applyFill="1" applyAlignment="1">
      <alignment vertical="top"/>
      <protection locked="0"/>
    </xf>
    <xf numFmtId="49" fontId="7" fillId="0" borderId="1" xfId="4" applyNumberFormat="1" applyFont="1" applyFill="1" applyBorder="1" applyAlignment="1">
      <alignment horizontal="left" vertical="center" indent="1"/>
      <protection locked="0"/>
    </xf>
    <xf numFmtId="177" fontId="5" fillId="0" borderId="1" xfId="4" applyNumberFormat="1" applyFont="1" applyFill="1" applyBorder="1" applyAlignment="1">
      <alignment vertical="center"/>
      <protection locked="0"/>
    </xf>
    <xf numFmtId="0" fontId="1" fillId="0" borderId="0" xfId="49" applyFont="1" applyFill="1" applyAlignment="1">
      <alignment horizontal="center" vertical="center" wrapText="1"/>
    </xf>
    <xf numFmtId="2" fontId="1" fillId="0" borderId="0" xfId="49" applyNumberFormat="1" applyFont="1" applyFill="1"/>
    <xf numFmtId="2" fontId="1" fillId="0" borderId="0" xfId="49" applyNumberFormat="1" applyFont="1" applyFill="1" applyAlignment="1">
      <alignment horizontal="left" indent="2"/>
    </xf>
    <xf numFmtId="177" fontId="1" fillId="0" borderId="0" xfId="4" applyNumberFormat="1" applyFont="1" applyFill="1" applyAlignment="1">
      <alignment horizontal="left" vertical="top" indent="2"/>
      <protection locked="0"/>
    </xf>
    <xf numFmtId="49" fontId="1" fillId="0" borderId="0" xfId="49" applyNumberFormat="1" applyFont="1" applyFill="1" applyAlignment="1" applyProtection="1">
      <alignment vertical="center"/>
      <protection locked="0"/>
    </xf>
    <xf numFmtId="2" fontId="1" fillId="0" borderId="0" xfId="49" applyNumberFormat="1" applyFont="1" applyFill="1" applyAlignment="1" applyProtection="1">
      <alignment vertical="center"/>
      <protection locked="0"/>
    </xf>
    <xf numFmtId="49" fontId="1" fillId="0" borderId="0" xfId="49" applyNumberFormat="1" applyFont="1" applyFill="1" applyAlignment="1" applyProtection="1">
      <alignment horizontal="left" vertical="center" indent="2"/>
      <protection locked="0"/>
    </xf>
    <xf numFmtId="2" fontId="1" fillId="0" borderId="0" xfId="49" applyNumberFormat="1" applyFont="1" applyFill="1" applyAlignment="1" applyProtection="1">
      <alignment horizontal="left" vertical="center" indent="2"/>
      <protection locked="0"/>
    </xf>
    <xf numFmtId="178" fontId="5" fillId="0" borderId="1" xfId="4" applyNumberFormat="1" applyFont="1" applyFill="1" applyBorder="1" applyAlignment="1">
      <alignment vertical="center"/>
      <protection locked="0"/>
    </xf>
    <xf numFmtId="178" fontId="2" fillId="0" borderId="0" xfId="4" applyNumberFormat="1" applyFont="1" applyFill="1" applyAlignment="1">
      <alignment vertical="top"/>
      <protection locked="0"/>
    </xf>
    <xf numFmtId="49" fontId="2" fillId="0" borderId="0" xfId="49" applyNumberFormat="1" applyFont="1" applyFill="1" applyAlignment="1" applyProtection="1">
      <alignment vertical="center"/>
      <protection locked="0"/>
    </xf>
    <xf numFmtId="2" fontId="2" fillId="0" borderId="0" xfId="49" applyNumberFormat="1" applyFont="1" applyFill="1" applyAlignment="1" applyProtection="1">
      <alignment vertical="center"/>
      <protection locked="0"/>
    </xf>
    <xf numFmtId="0" fontId="1" fillId="0" borderId="0" xfId="49" applyFont="1" applyFill="1" applyAlignment="1">
      <alignment vertical="center"/>
    </xf>
    <xf numFmtId="0" fontId="5" fillId="0" borderId="0" xfId="49" applyFont="1" applyFill="1" applyAlignment="1">
      <alignment vertical="center"/>
    </xf>
    <xf numFmtId="49" fontId="5" fillId="0" borderId="0" xfId="49" applyNumberFormat="1" applyFont="1" applyFill="1" applyAlignment="1">
      <alignment horizontal="left" vertical="center" indent="1"/>
    </xf>
    <xf numFmtId="0" fontId="1" fillId="0" borderId="0" xfId="49" applyFont="1" applyFill="1" applyAlignment="1">
      <alignment horizontal="left" vertical="center" indent="2"/>
    </xf>
    <xf numFmtId="0" fontId="8" fillId="0" borderId="0" xfId="49" applyFont="1" applyFill="1" applyAlignment="1">
      <alignment vertical="center"/>
    </xf>
    <xf numFmtId="177" fontId="8" fillId="0" borderId="0" xfId="49" applyNumberFormat="1" applyFont="1" applyFill="1" applyAlignment="1">
      <alignment vertical="center"/>
    </xf>
    <xf numFmtId="177" fontId="1" fillId="0" borderId="0" xfId="49" applyNumberFormat="1" applyFont="1" applyFill="1" applyAlignment="1">
      <alignment horizontal="right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vertical="center"/>
    </xf>
    <xf numFmtId="177" fontId="5" fillId="0" borderId="1" xfId="49" applyNumberFormat="1" applyFont="1" applyFill="1" applyBorder="1" applyAlignment="1">
      <alignment horizontal="right" vertical="center"/>
    </xf>
    <xf numFmtId="49" fontId="5" fillId="0" borderId="1" xfId="49" applyNumberFormat="1" applyFont="1" applyFill="1" applyBorder="1" applyAlignment="1">
      <alignment horizontal="left" vertical="center" indent="1"/>
    </xf>
    <xf numFmtId="177" fontId="1" fillId="0" borderId="0" xfId="49" applyNumberFormat="1" applyFont="1" applyFill="1" applyAlignment="1">
      <alignment horizontal="left" vertical="center" indent="2"/>
    </xf>
    <xf numFmtId="0" fontId="5" fillId="0" borderId="2" xfId="49" applyFont="1" applyFill="1" applyBorder="1" applyAlignment="1">
      <alignment horizontal="center" vertical="center"/>
    </xf>
    <xf numFmtId="0" fontId="1" fillId="0" borderId="0" xfId="55" applyFont="1" applyAlignment="1">
      <alignment wrapText="1"/>
    </xf>
    <xf numFmtId="0" fontId="9" fillId="0" borderId="0" xfId="55" applyFont="1" applyAlignment="1">
      <alignment horizontal="center" vertical="center" wrapText="1"/>
    </xf>
    <xf numFmtId="0" fontId="5" fillId="0" borderId="0" xfId="55" applyFont="1" applyAlignment="1">
      <alignment horizontal="center" vertical="center" wrapText="1"/>
    </xf>
    <xf numFmtId="0" fontId="5" fillId="0" borderId="0" xfId="55" applyFont="1" applyAlignment="1">
      <alignment wrapText="1"/>
    </xf>
    <xf numFmtId="0" fontId="8" fillId="0" borderId="0" xfId="55" applyFont="1" applyAlignment="1">
      <alignment wrapText="1"/>
    </xf>
    <xf numFmtId="0" fontId="1" fillId="0" borderId="0" xfId="56" applyFont="1" applyBorder="1" applyAlignment="1">
      <alignment horizontal="left" vertical="center" wrapText="1"/>
    </xf>
    <xf numFmtId="0" fontId="10" fillId="0" borderId="0" xfId="56" applyFont="1" applyBorder="1" applyAlignment="1">
      <alignment horizontal="left" vertical="center" wrapText="1"/>
    </xf>
    <xf numFmtId="0" fontId="5" fillId="0" borderId="0" xfId="55" applyFont="1" applyAlignment="1">
      <alignment horizontal="center" wrapText="1"/>
    </xf>
    <xf numFmtId="177" fontId="11" fillId="0" borderId="0" xfId="4" applyNumberFormat="1" applyFont="1" applyFill="1" applyAlignment="1">
      <alignment horizontal="right" vertical="top"/>
      <protection locked="0"/>
    </xf>
    <xf numFmtId="0" fontId="9" fillId="0" borderId="1" xfId="55" applyFont="1" applyBorder="1" applyAlignment="1">
      <alignment horizontal="center" vertical="center" wrapText="1"/>
    </xf>
    <xf numFmtId="1" fontId="9" fillId="0" borderId="1" xfId="55" applyNumberFormat="1" applyFont="1" applyBorder="1" applyAlignment="1" applyProtection="1">
      <alignment horizontal="center" vertical="center" wrapText="1"/>
      <protection locked="0"/>
    </xf>
    <xf numFmtId="0" fontId="9" fillId="0" borderId="0" xfId="55" applyFont="1" applyBorder="1" applyAlignment="1">
      <alignment horizontal="center" vertical="center" wrapText="1"/>
    </xf>
    <xf numFmtId="178" fontId="1" fillId="0" borderId="1" xfId="55" applyNumberFormat="1" applyFont="1" applyFill="1" applyBorder="1" applyAlignment="1">
      <alignment horizontal="right" vertical="center" wrapText="1"/>
    </xf>
    <xf numFmtId="0" fontId="5" fillId="0" borderId="0" xfId="55" applyFont="1" applyBorder="1" applyAlignment="1">
      <alignment horizontal="center" vertical="center" wrapText="1"/>
    </xf>
    <xf numFmtId="0" fontId="1" fillId="0" borderId="0" xfId="55" applyFont="1" applyBorder="1" applyAlignment="1">
      <alignment wrapText="1"/>
    </xf>
    <xf numFmtId="0" fontId="5" fillId="0" borderId="1" xfId="55" applyFont="1" applyBorder="1" applyAlignment="1">
      <alignment horizontal="center" vertical="center" wrapText="1"/>
    </xf>
    <xf numFmtId="178" fontId="1" fillId="0" borderId="1" xfId="55" applyNumberFormat="1" applyFont="1" applyBorder="1" applyAlignment="1">
      <alignment horizontal="right" vertical="center" wrapText="1"/>
    </xf>
    <xf numFmtId="0" fontId="5" fillId="0" borderId="0" xfId="55" applyFont="1" applyBorder="1" applyAlignment="1">
      <alignment wrapText="1"/>
    </xf>
    <xf numFmtId="0" fontId="12" fillId="0" borderId="0" xfId="4" applyFont="1" applyFill="1" applyAlignment="1">
      <alignment vertical="top"/>
      <protection locked="0"/>
    </xf>
    <xf numFmtId="49" fontId="9" fillId="0" borderId="1" xfId="4" applyNumberFormat="1" applyFont="1" applyFill="1" applyBorder="1" applyAlignment="1">
      <alignment horizontal="center" vertical="center"/>
      <protection locked="0"/>
    </xf>
    <xf numFmtId="49" fontId="1" fillId="0" borderId="1" xfId="4" applyNumberFormat="1" applyFont="1" applyFill="1" applyBorder="1" applyAlignment="1">
      <alignment horizontal="center" vertical="center"/>
      <protection locked="0"/>
    </xf>
    <xf numFmtId="49" fontId="1" fillId="0" borderId="1" xfId="4" applyNumberFormat="1" applyFont="1" applyFill="1" applyBorder="1" applyAlignment="1">
      <alignment horizontal="left" vertical="center"/>
      <protection locked="0"/>
    </xf>
    <xf numFmtId="179" fontId="2" fillId="0" borderId="0" xfId="4" applyNumberFormat="1" applyFont="1" applyFill="1" applyAlignment="1">
      <alignment vertical="top"/>
      <protection locked="0"/>
    </xf>
    <xf numFmtId="49" fontId="1" fillId="0" borderId="1" xfId="4" applyNumberFormat="1" applyFont="1" applyFill="1" applyBorder="1" applyAlignment="1">
      <alignment horizontal="left" vertical="center" indent="1"/>
      <protection locked="0"/>
    </xf>
    <xf numFmtId="0" fontId="2" fillId="0" borderId="0" xfId="49" applyFont="1" applyFill="1" applyAlignment="1">
      <alignment vertical="center" wrapText="1"/>
    </xf>
    <xf numFmtId="0" fontId="2" fillId="0" borderId="0" xfId="49" applyFont="1" applyFill="1" applyAlignment="1">
      <alignment horizontal="center" vertical="center" wrapText="1"/>
    </xf>
    <xf numFmtId="49" fontId="2" fillId="0" borderId="0" xfId="4" applyNumberFormat="1" applyFont="1" applyFill="1" applyAlignment="1">
      <alignment horizontal="left" vertical="top" indent="1"/>
      <protection locked="0"/>
    </xf>
    <xf numFmtId="49" fontId="2" fillId="0" borderId="0" xfId="4" applyNumberFormat="1" applyFont="1" applyFill="1" applyAlignment="1">
      <alignment horizontal="left" vertical="top" indent="2"/>
      <protection locked="0"/>
    </xf>
    <xf numFmtId="49" fontId="7" fillId="0" borderId="1" xfId="4" applyNumberFormat="1" applyFont="1" applyFill="1" applyBorder="1" applyAlignment="1">
      <alignment horizontal="left" vertical="center" wrapText="1" indent="1"/>
      <protection locked="0"/>
    </xf>
    <xf numFmtId="49" fontId="1" fillId="0" borderId="0" xfId="4" applyNumberFormat="1" applyFont="1" applyFill="1" applyAlignment="1">
      <alignment horizontal="left" vertical="top" indent="1"/>
      <protection locked="0"/>
    </xf>
    <xf numFmtId="49" fontId="2" fillId="0" borderId="0" xfId="49" applyNumberFormat="1" applyFont="1" applyFill="1" applyAlignment="1">
      <alignment horizontal="left" indent="1"/>
    </xf>
    <xf numFmtId="49" fontId="1" fillId="0" borderId="0" xfId="4" applyNumberFormat="1" applyFont="1" applyFill="1" applyAlignment="1">
      <alignment horizontal="left" vertical="top" indent="2"/>
      <protection locked="0"/>
    </xf>
    <xf numFmtId="49" fontId="2" fillId="0" borderId="0" xfId="49" applyNumberFormat="1" applyFont="1" applyFill="1" applyAlignment="1">
      <alignment horizontal="left" indent="2"/>
    </xf>
    <xf numFmtId="180" fontId="2" fillId="0" borderId="0" xfId="4" applyNumberFormat="1" applyFont="1" applyFill="1" applyAlignment="1">
      <alignment vertical="top"/>
      <protection locked="0"/>
    </xf>
    <xf numFmtId="49" fontId="2" fillId="0" borderId="0" xfId="49" applyNumberFormat="1" applyFont="1" applyFill="1" applyAlignment="1" applyProtection="1">
      <alignment horizontal="left" vertical="center" indent="1"/>
      <protection locked="0"/>
    </xf>
    <xf numFmtId="49" fontId="2" fillId="0" borderId="0" xfId="49" applyNumberFormat="1" applyFont="1" applyFill="1" applyAlignment="1" applyProtection="1">
      <alignment horizontal="left" vertical="center" indent="2"/>
      <protection locked="0"/>
    </xf>
    <xf numFmtId="177" fontId="1" fillId="0" borderId="0" xfId="4" applyNumberFormat="1" applyFont="1" applyFill="1" applyAlignment="1">
      <alignment horizontal="right" vertical="center"/>
      <protection locked="0"/>
    </xf>
    <xf numFmtId="49" fontId="7" fillId="0" borderId="1" xfId="4" applyNumberFormat="1" applyFont="1" applyFill="1" applyBorder="1" applyAlignment="1">
      <alignment horizontal="left" vertical="center"/>
      <protection locked="0"/>
    </xf>
    <xf numFmtId="49" fontId="1" fillId="0" borderId="0" xfId="49" applyNumberFormat="1" applyFont="1" applyFill="1" applyAlignment="1">
      <alignment horizontal="left"/>
    </xf>
    <xf numFmtId="49" fontId="6" fillId="0" borderId="1" xfId="4" applyNumberFormat="1" applyFont="1" applyFill="1" applyBorder="1" applyAlignment="1">
      <alignment horizontal="left" vertical="center" indent="1"/>
      <protection locked="0"/>
    </xf>
    <xf numFmtId="0" fontId="7" fillId="0" borderId="2" xfId="4" applyFont="1" applyFill="1" applyBorder="1" applyAlignment="1">
      <alignment horizontal="center" vertical="center"/>
      <protection locked="0"/>
    </xf>
    <xf numFmtId="49" fontId="1" fillId="0" borderId="0" xfId="49" applyNumberFormat="1" applyFont="1" applyFill="1" applyAlignment="1" applyProtection="1">
      <alignment horizontal="left" vertical="center"/>
      <protection locked="0"/>
    </xf>
    <xf numFmtId="0" fontId="9" fillId="0" borderId="0" xfId="49" applyFont="1" applyFill="1" applyAlignment="1">
      <alignment vertical="center"/>
    </xf>
    <xf numFmtId="49" fontId="1" fillId="0" borderId="0" xfId="49" applyNumberFormat="1" applyFont="1" applyFill="1" applyAlignment="1">
      <alignment horizontal="left" vertical="center" indent="1"/>
    </xf>
    <xf numFmtId="0" fontId="9" fillId="0" borderId="1" xfId="49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left" vertical="center"/>
    </xf>
    <xf numFmtId="49" fontId="1" fillId="0" borderId="1" xfId="49" applyNumberFormat="1" applyFont="1" applyFill="1" applyBorder="1" applyAlignment="1">
      <alignment horizontal="left" vertical="center" indent="1"/>
    </xf>
    <xf numFmtId="49" fontId="6" fillId="0" borderId="1" xfId="49" applyNumberFormat="1" applyFont="1" applyFill="1" applyBorder="1" applyAlignment="1">
      <alignment horizontal="left" vertical="center" indent="1"/>
    </xf>
    <xf numFmtId="0" fontId="13" fillId="0" borderId="0" xfId="4" applyFont="1" applyFill="1" applyAlignment="1">
      <alignment vertical="top"/>
      <protection locked="0"/>
    </xf>
    <xf numFmtId="0" fontId="9" fillId="0" borderId="1" xfId="4" applyFont="1" applyFill="1" applyBorder="1" applyAlignment="1">
      <alignment horizontal="center" vertical="center"/>
      <protection locked="0"/>
    </xf>
    <xf numFmtId="177" fontId="9" fillId="0" borderId="1" xfId="4" applyNumberFormat="1" applyFont="1" applyFill="1" applyBorder="1" applyAlignment="1">
      <alignment horizontal="center" vertical="center"/>
      <protection locked="0"/>
    </xf>
    <xf numFmtId="0" fontId="1" fillId="0" borderId="1" xfId="49" applyFont="1" applyFill="1" applyBorder="1" applyAlignment="1">
      <alignment horizontal="left" vertical="center"/>
    </xf>
    <xf numFmtId="49" fontId="5" fillId="0" borderId="0" xfId="49" applyNumberFormat="1" applyFont="1" applyFill="1" applyAlignment="1">
      <alignment horizontal="left" vertical="center"/>
    </xf>
    <xf numFmtId="0" fontId="5" fillId="0" borderId="0" xfId="55" applyFont="1" applyAlignment="1">
      <alignment horizontal="center" vertical="center"/>
    </xf>
    <xf numFmtId="49" fontId="5" fillId="0" borderId="0" xfId="55" applyNumberFormat="1" applyFont="1" applyAlignment="1">
      <alignment horizontal="left" vertical="center"/>
    </xf>
    <xf numFmtId="49" fontId="1" fillId="0" borderId="0" xfId="55" applyNumberFormat="1" applyFont="1" applyAlignment="1">
      <alignment horizontal="left" indent="1"/>
    </xf>
    <xf numFmtId="0" fontId="1" fillId="0" borderId="0" xfId="55" applyFont="1"/>
    <xf numFmtId="0" fontId="5" fillId="0" borderId="0" xfId="55" applyFont="1"/>
    <xf numFmtId="0" fontId="8" fillId="0" borderId="0" xfId="55" applyFont="1"/>
    <xf numFmtId="0" fontId="10" fillId="0" borderId="0" xfId="56" applyFont="1" applyBorder="1" applyAlignment="1">
      <alignment horizontal="left" vertical="center"/>
    </xf>
    <xf numFmtId="0" fontId="14" fillId="0" borderId="0" xfId="55" applyFont="1" applyAlignment="1">
      <alignment horizontal="center"/>
    </xf>
    <xf numFmtId="181" fontId="8" fillId="0" borderId="0" xfId="55" applyNumberFormat="1" applyFont="1" applyAlignment="1">
      <alignment horizontal="right" vertical="center"/>
    </xf>
    <xf numFmtId="0" fontId="9" fillId="0" borderId="1" xfId="55" applyFont="1" applyBorder="1" applyAlignment="1">
      <alignment horizontal="center" vertical="center"/>
    </xf>
    <xf numFmtId="0" fontId="5" fillId="0" borderId="0" xfId="55" applyFont="1" applyBorder="1" applyAlignment="1">
      <alignment horizontal="center" vertical="center"/>
    </xf>
    <xf numFmtId="49" fontId="5" fillId="0" borderId="0" xfId="55" applyNumberFormat="1" applyFont="1" applyBorder="1" applyAlignment="1">
      <alignment horizontal="left" vertical="center"/>
    </xf>
    <xf numFmtId="49" fontId="1" fillId="0" borderId="0" xfId="55" applyNumberFormat="1" applyFont="1" applyBorder="1" applyAlignment="1">
      <alignment horizontal="left" indent="1"/>
    </xf>
    <xf numFmtId="0" fontId="1" fillId="0" borderId="1" xfId="55" applyFont="1" applyBorder="1" applyAlignment="1">
      <alignment horizontal="left" vertical="center" indent="1"/>
    </xf>
    <xf numFmtId="0" fontId="1" fillId="0" borderId="0" xfId="55" applyFont="1" applyBorder="1"/>
    <xf numFmtId="49" fontId="6" fillId="0" borderId="1" xfId="55" applyNumberFormat="1" applyFont="1" applyFill="1" applyBorder="1" applyAlignment="1">
      <alignment horizontal="left" vertical="center" indent="1"/>
    </xf>
    <xf numFmtId="0" fontId="5" fillId="0" borderId="0" xfId="55" applyFont="1" applyBorder="1"/>
    <xf numFmtId="177" fontId="5" fillId="0" borderId="1" xfId="4" applyNumberFormat="1" applyFont="1" applyFill="1" applyBorder="1" applyAlignment="1">
      <alignment horizontal="right" vertical="center"/>
      <protection locked="0"/>
    </xf>
    <xf numFmtId="177" fontId="1" fillId="0" borderId="1" xfId="4" applyNumberFormat="1" applyFont="1" applyFill="1" applyBorder="1" applyAlignment="1">
      <alignment horizontal="right" vertical="center"/>
      <protection locked="0"/>
    </xf>
    <xf numFmtId="177" fontId="9" fillId="0" borderId="1" xfId="4" applyNumberFormat="1" applyFont="1" applyFill="1" applyBorder="1" applyAlignment="1">
      <alignment horizontal="right" vertical="center"/>
      <protection locked="0"/>
    </xf>
    <xf numFmtId="177" fontId="8" fillId="0" borderId="0" xfId="49" applyNumberFormat="1" applyFont="1" applyFill="1" applyAlignment="1">
      <alignment horizontal="right" vertical="center"/>
    </xf>
    <xf numFmtId="177" fontId="9" fillId="0" borderId="1" xfId="49" applyNumberFormat="1" applyFont="1" applyFill="1" applyBorder="1" applyAlignment="1">
      <alignment horizontal="right" vertical="center"/>
    </xf>
    <xf numFmtId="177" fontId="1" fillId="0" borderId="1" xfId="49" applyNumberFormat="1" applyFont="1" applyFill="1" applyBorder="1" applyAlignment="1">
      <alignment horizontal="right" vertical="center"/>
    </xf>
    <xf numFmtId="0" fontId="19" fillId="0" borderId="1" xfId="49" applyFont="1" applyFill="1" applyBorder="1" applyAlignment="1">
      <alignment horizontal="left" vertical="center" indent="2"/>
    </xf>
    <xf numFmtId="0" fontId="8" fillId="0" borderId="0" xfId="49" applyFont="1" applyFill="1" applyAlignment="1">
      <alignment horizontal="right" vertical="center"/>
    </xf>
    <xf numFmtId="0" fontId="5" fillId="0" borderId="1" xfId="49" applyNumberFormat="1" applyFont="1" applyFill="1" applyBorder="1" applyAlignment="1">
      <alignment vertical="center"/>
    </xf>
    <xf numFmtId="0" fontId="5" fillId="0" borderId="3" xfId="49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  <protection locked="0"/>
    </xf>
    <xf numFmtId="3" fontId="31" fillId="20" borderId="1" xfId="0" applyNumberFormat="1" applyFont="1" applyFill="1" applyBorder="1" applyAlignment="1" applyProtection="1">
      <alignment horizontal="right" vertical="center"/>
    </xf>
    <xf numFmtId="49" fontId="19" fillId="0" borderId="1" xfId="55" applyNumberFormat="1" applyFont="1" applyFill="1" applyBorder="1" applyAlignment="1">
      <alignment horizontal="left" vertical="center"/>
    </xf>
    <xf numFmtId="0" fontId="1" fillId="0" borderId="2" xfId="55" applyFont="1" applyBorder="1" applyAlignment="1">
      <alignment horizontal="center" vertical="center"/>
    </xf>
    <xf numFmtId="1" fontId="31" fillId="20" borderId="1" xfId="0" applyNumberFormat="1" applyFont="1" applyFill="1" applyBorder="1" applyAlignment="1" applyProtection="1">
      <alignment horizontal="left" vertical="center"/>
    </xf>
    <xf numFmtId="0" fontId="32" fillId="20" borderId="1" xfId="0" applyNumberFormat="1" applyFont="1" applyFill="1" applyBorder="1" applyAlignment="1" applyProtection="1">
      <alignment horizontal="left" vertical="center"/>
    </xf>
    <xf numFmtId="178" fontId="9" fillId="20" borderId="1" xfId="4" applyNumberFormat="1" applyFont="1" applyFill="1" applyBorder="1" applyAlignment="1">
      <alignment horizontal="right" vertical="center"/>
      <protection locked="0"/>
    </xf>
    <xf numFmtId="0" fontId="31" fillId="20" borderId="1" xfId="0" applyNumberFormat="1" applyFont="1" applyFill="1" applyBorder="1" applyAlignment="1" applyProtection="1">
      <alignment horizontal="left" vertical="center"/>
    </xf>
    <xf numFmtId="178" fontId="1" fillId="20" borderId="1" xfId="4" applyNumberFormat="1" applyFont="1" applyFill="1" applyBorder="1" applyAlignment="1">
      <alignment horizontal="right" vertical="top"/>
      <protection locked="0"/>
    </xf>
    <xf numFmtId="177" fontId="5" fillId="0" borderId="1" xfId="4" applyNumberFormat="1" applyFont="1" applyFill="1" applyBorder="1" applyAlignment="1">
      <alignment horizontal="right" vertical="top"/>
      <protection locked="0"/>
    </xf>
    <xf numFmtId="49" fontId="15" fillId="0" borderId="0" xfId="49" applyNumberFormat="1" applyFont="1" applyFill="1"/>
    <xf numFmtId="49" fontId="15" fillId="0" borderId="0" xfId="49" applyNumberFormat="1" applyFont="1" applyFill="1" applyAlignment="1">
      <alignment horizontal="right"/>
    </xf>
    <xf numFmtId="49" fontId="2" fillId="20" borderId="0" xfId="49" applyNumberFormat="1" applyFont="1" applyFill="1"/>
    <xf numFmtId="2" fontId="2" fillId="20" borderId="0" xfId="49" applyNumberFormat="1" applyFont="1" applyFill="1"/>
    <xf numFmtId="177" fontId="2" fillId="20" borderId="0" xfId="4" applyNumberFormat="1" applyFont="1" applyFill="1" applyAlignment="1">
      <alignment vertical="top"/>
      <protection locked="0"/>
    </xf>
    <xf numFmtId="0" fontId="2" fillId="20" borderId="0" xfId="4" applyFont="1" applyFill="1" applyAlignment="1">
      <alignment vertical="top"/>
      <protection locked="0"/>
    </xf>
    <xf numFmtId="0" fontId="31" fillId="20" borderId="1" xfId="0" applyNumberFormat="1" applyFont="1" applyFill="1" applyBorder="1" applyAlignment="1" applyProtection="1">
      <alignment horizontal="right" vertical="center"/>
    </xf>
    <xf numFmtId="0" fontId="0" fillId="20" borderId="1" xfId="0" applyNumberFormat="1" applyFont="1" applyFill="1" applyBorder="1" applyAlignment="1" applyProtection="1">
      <alignment horizontal="right" vertical="center"/>
    </xf>
    <xf numFmtId="177" fontId="4" fillId="0" borderId="0" xfId="4" applyNumberFormat="1" applyFont="1" applyFill="1" applyAlignment="1">
      <alignment vertical="top"/>
      <protection locked="0"/>
    </xf>
    <xf numFmtId="0" fontId="4" fillId="0" borderId="0" xfId="49" applyFont="1" applyFill="1" applyAlignment="1">
      <alignment vertical="center"/>
    </xf>
    <xf numFmtId="177" fontId="1" fillId="0" borderId="1" xfId="55" applyNumberFormat="1" applyFont="1" applyFill="1" applyBorder="1" applyAlignment="1">
      <alignment horizontal="right" vertical="center"/>
    </xf>
    <xf numFmtId="177" fontId="1" fillId="0" borderId="1" xfId="55" applyNumberFormat="1" applyFont="1" applyBorder="1" applyAlignment="1">
      <alignment horizontal="right" vertical="center"/>
    </xf>
    <xf numFmtId="177" fontId="1" fillId="0" borderId="1" xfId="55" applyNumberFormat="1" applyFont="1" applyFill="1" applyBorder="1" applyAlignment="1">
      <alignment horizontal="right"/>
    </xf>
    <xf numFmtId="0" fontId="5" fillId="0" borderId="1" xfId="49" applyFont="1" applyFill="1" applyBorder="1" applyAlignment="1">
      <alignment horizontal="left" vertical="center"/>
    </xf>
    <xf numFmtId="0" fontId="9" fillId="0" borderId="1" xfId="49" applyFont="1" applyFill="1" applyBorder="1" applyAlignment="1">
      <alignment horizontal="left" vertical="center"/>
    </xf>
    <xf numFmtId="49" fontId="9" fillId="0" borderId="1" xfId="4" applyNumberFormat="1" applyFont="1" applyFill="1" applyBorder="1" applyAlignment="1">
      <alignment horizontal="left" vertical="center"/>
      <protection locked="0"/>
    </xf>
    <xf numFmtId="177" fontId="11" fillId="0" borderId="0" xfId="4" applyNumberFormat="1" applyFont="1" applyFill="1" applyAlignment="1">
      <alignment horizontal="right"/>
      <protection locked="0"/>
    </xf>
    <xf numFmtId="178" fontId="1" fillId="0" borderId="1" xfId="55" applyNumberFormat="1" applyFont="1" applyFill="1" applyBorder="1" applyAlignment="1">
      <alignment horizontal="left" vertical="center" wrapText="1"/>
    </xf>
    <xf numFmtId="0" fontId="33" fillId="0" borderId="1" xfId="55" applyFont="1" applyBorder="1" applyAlignment="1">
      <alignment horizontal="center" vertical="center" wrapText="1"/>
    </xf>
    <xf numFmtId="49" fontId="19" fillId="0" borderId="0" xfId="4" applyNumberFormat="1" applyFont="1" applyFill="1" applyAlignment="1">
      <alignment horizontal="left" vertical="top"/>
      <protection locked="0"/>
    </xf>
    <xf numFmtId="0" fontId="22" fillId="0" borderId="0" xfId="55" applyFont="1" applyAlignment="1"/>
    <xf numFmtId="0" fontId="31" fillId="20" borderId="1" xfId="0" applyNumberFormat="1" applyFont="1" applyFill="1" applyBorder="1" applyAlignment="1" applyProtection="1">
      <alignment horizontal="center" vertical="center"/>
    </xf>
    <xf numFmtId="49" fontId="1" fillId="0" borderId="1" xfId="4" applyNumberFormat="1" applyFont="1" applyFill="1" applyBorder="1" applyAlignment="1">
      <alignment horizontal="left" vertical="top"/>
      <protection locked="0"/>
    </xf>
    <xf numFmtId="177" fontId="5" fillId="0" borderId="3" xfId="49" applyNumberFormat="1" applyFont="1" applyFill="1" applyBorder="1" applyAlignment="1">
      <alignment horizontal="right" vertical="center"/>
    </xf>
    <xf numFmtId="0" fontId="33" fillId="0" borderId="1" xfId="4" applyFont="1" applyFill="1" applyBorder="1" applyAlignment="1">
      <alignment horizontal="center" vertical="center"/>
      <protection locked="0"/>
    </xf>
    <xf numFmtId="0" fontId="32" fillId="20" borderId="1" xfId="0" applyNumberFormat="1" applyFont="1" applyFill="1" applyBorder="1" applyAlignment="1" applyProtection="1">
      <alignment horizontal="center" vertical="center"/>
    </xf>
    <xf numFmtId="0" fontId="32" fillId="20" borderId="4" xfId="0" applyNumberFormat="1" applyFont="1" applyFill="1" applyBorder="1" applyAlignment="1" applyProtection="1">
      <alignment horizontal="center" vertical="center"/>
    </xf>
    <xf numFmtId="0" fontId="33" fillId="0" borderId="1" xfId="49" applyFont="1" applyFill="1" applyBorder="1" applyAlignment="1">
      <alignment horizontal="left" vertical="center" indent="2"/>
    </xf>
    <xf numFmtId="0" fontId="9" fillId="0" borderId="1" xfId="55" applyFont="1" applyBorder="1" applyAlignment="1">
      <alignment horizontal="left" vertical="center"/>
    </xf>
    <xf numFmtId="0" fontId="1" fillId="0" borderId="1" xfId="56" applyFont="1" applyBorder="1" applyAlignment="1">
      <alignment horizontal="left" vertical="center"/>
    </xf>
    <xf numFmtId="0" fontId="1" fillId="0" borderId="1" xfId="56" applyFont="1" applyBorder="1" applyAlignment="1">
      <alignment horizontal="center" vertical="center"/>
    </xf>
    <xf numFmtId="0" fontId="22" fillId="0" borderId="0" xfId="55" applyFont="1" applyAlignment="1">
      <alignment vertical="top"/>
    </xf>
    <xf numFmtId="0" fontId="22" fillId="0" borderId="0" xfId="49" applyFont="1" applyFill="1" applyAlignment="1">
      <alignment vertical="center"/>
    </xf>
    <xf numFmtId="49" fontId="3" fillId="0" borderId="0" xfId="55" applyNumberFormat="1" applyFont="1" applyAlignment="1">
      <alignment horizontal="center" vertical="center"/>
    </xf>
    <xf numFmtId="0" fontId="3" fillId="0" borderId="0" xfId="4" applyFont="1" applyFill="1" applyAlignment="1">
      <alignment horizontal="center" vertical="top"/>
      <protection locked="0"/>
    </xf>
    <xf numFmtId="177" fontId="4" fillId="0" borderId="0" xfId="4" applyNumberFormat="1" applyFont="1" applyFill="1" applyAlignment="1">
      <alignment horizontal="center" vertical="top"/>
      <protection locked="0"/>
    </xf>
    <xf numFmtId="0" fontId="35" fillId="0" borderId="0" xfId="0" applyNumberFormat="1" applyFont="1" applyFill="1" applyAlignment="1" applyProtection="1">
      <alignment horizontal="center" vertical="center"/>
    </xf>
    <xf numFmtId="0" fontId="1" fillId="0" borderId="0" xfId="56" applyFont="1" applyBorder="1" applyAlignment="1">
      <alignment horizontal="right"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3" fillId="0" borderId="0" xfId="4" applyFont="1" applyFill="1" applyAlignment="1">
      <alignment horizontal="center" vertical="center" wrapText="1"/>
      <protection locked="0"/>
    </xf>
    <xf numFmtId="0" fontId="4" fillId="0" borderId="0" xfId="4" applyFont="1" applyFill="1" applyAlignment="1">
      <alignment horizontal="center" vertical="center"/>
      <protection locked="0"/>
    </xf>
    <xf numFmtId="49" fontId="3" fillId="0" borderId="0" xfId="55" applyNumberFormat="1" applyFont="1" applyAlignment="1">
      <alignment horizontal="center" vertical="center" wrapText="1"/>
    </xf>
    <xf numFmtId="0" fontId="4" fillId="0" borderId="0" xfId="4" applyFont="1" applyFill="1" applyAlignment="1">
      <alignment horizontal="center" vertical="top"/>
      <protection locked="0"/>
    </xf>
    <xf numFmtId="0" fontId="5" fillId="0" borderId="2" xfId="4" applyFont="1" applyFill="1" applyBorder="1" applyAlignment="1">
      <alignment horizontal="center" vertical="center"/>
      <protection locked="0"/>
    </xf>
    <xf numFmtId="0" fontId="5" fillId="0" borderId="3" xfId="4" applyFont="1" applyFill="1" applyBorder="1" applyAlignment="1">
      <alignment horizontal="center" vertical="center"/>
      <protection locked="0"/>
    </xf>
    <xf numFmtId="0" fontId="36" fillId="0" borderId="0" xfId="49" applyFont="1" applyFill="1" applyAlignment="1">
      <alignment horizontal="center" vertical="center"/>
    </xf>
    <xf numFmtId="0" fontId="32" fillId="20" borderId="1" xfId="0" applyNumberFormat="1" applyFont="1" applyFill="1" applyBorder="1" applyAlignment="1" applyProtection="1">
      <alignment horizontal="center" vertical="center"/>
    </xf>
    <xf numFmtId="0" fontId="32" fillId="20" borderId="4" xfId="0" applyNumberFormat="1" applyFont="1" applyFill="1" applyBorder="1" applyAlignment="1" applyProtection="1">
      <alignment horizontal="center" vertical="center"/>
    </xf>
    <xf numFmtId="49" fontId="34" fillId="0" borderId="0" xfId="4" applyNumberFormat="1" applyFont="1" applyFill="1" applyAlignment="1">
      <alignment horizontal="center" vertical="center"/>
      <protection locked="0"/>
    </xf>
    <xf numFmtId="49" fontId="34" fillId="0" borderId="0" xfId="4" applyNumberFormat="1" applyFont="1" applyFill="1" applyAlignment="1">
      <alignment horizontal="center" vertical="top"/>
      <protection locked="0"/>
    </xf>
  </cellXfs>
  <cellStyles count="69">
    <cellStyle name="_ET_STYLE_NoName_00_" xfId="7"/>
    <cellStyle name="_ET_STYLE_NoName_00__2016年人代会报告附表20160104" xfId="18"/>
    <cellStyle name="_ET_STYLE_NoName_00__国库1月5日调整表" xfId="20"/>
    <cellStyle name="20% - 着色 1" xfId="15"/>
    <cellStyle name="20% - 着色 2" xfId="16"/>
    <cellStyle name="20% - 着色 3" xfId="17"/>
    <cellStyle name="20% - 着色 4" xfId="21"/>
    <cellStyle name="20% - 着色 5" xfId="9"/>
    <cellStyle name="20% - 着色 6" xfId="23"/>
    <cellStyle name="40% - 着色 1" xfId="24"/>
    <cellStyle name="40% - 着色 2" xfId="25"/>
    <cellStyle name="40% - 着色 3" xfId="6"/>
    <cellStyle name="40% - 着色 4" xfId="10"/>
    <cellStyle name="40% - 着色 5" xfId="11"/>
    <cellStyle name="40% - 着色 6" xfId="26"/>
    <cellStyle name="60% - 着色 1" xfId="14"/>
    <cellStyle name="60% - 着色 2" xfId="3"/>
    <cellStyle name="60% - 着色 3" xfId="28"/>
    <cellStyle name="60% - 着色 4" xfId="30"/>
    <cellStyle name="60% - 着色 5" xfId="32"/>
    <cellStyle name="60% - 着色 6" xfId="33"/>
    <cellStyle name="no dec" xfId="34"/>
    <cellStyle name="Normal_APR" xfId="35"/>
    <cellStyle name="百分比 2" xfId="36"/>
    <cellStyle name="表标题" xfId="37"/>
    <cellStyle name="差_发老吕2016基本支出测算11.28" xfId="19"/>
    <cellStyle name="差_全国各省民生政策标准10.7(lp稿)(1)" xfId="38"/>
    <cellStyle name="常规" xfId="0" builtinId="0"/>
    <cellStyle name="常规 10" xfId="39"/>
    <cellStyle name="常规 11" xfId="40"/>
    <cellStyle name="常规 12" xfId="41"/>
    <cellStyle name="常规 13" xfId="42"/>
    <cellStyle name="常规 14" xfId="43"/>
    <cellStyle name="常规 19" xfId="44"/>
    <cellStyle name="常规 2" xfId="45"/>
    <cellStyle name="常规 2 2" xfId="46"/>
    <cellStyle name="常规 20" xfId="47"/>
    <cellStyle name="常规 21" xfId="48"/>
    <cellStyle name="常规 3" xfId="49"/>
    <cellStyle name="常规 39" xfId="2"/>
    <cellStyle name="常规 4" xfId="50"/>
    <cellStyle name="常规 40" xfId="51"/>
    <cellStyle name="常规 41" xfId="52"/>
    <cellStyle name="常规 43" xfId="13"/>
    <cellStyle name="常规 44" xfId="1"/>
    <cellStyle name="常规 45" xfId="27"/>
    <cellStyle name="常规 46" xfId="29"/>
    <cellStyle name="常规 47" xfId="31"/>
    <cellStyle name="常规 5" xfId="53"/>
    <cellStyle name="常规 6" xfId="5"/>
    <cellStyle name="常规 8" xfId="54"/>
    <cellStyle name="常规_2013.1.人代会报告附表" xfId="55"/>
    <cellStyle name="常规_功能分类1212zhangl" xfId="4"/>
    <cellStyle name="常规_人代会报告附表（定）曹铂0103" xfId="56"/>
    <cellStyle name="普通_97-917" xfId="57"/>
    <cellStyle name="千分位[0]_BT (2)" xfId="59"/>
    <cellStyle name="千分位_97-917" xfId="60"/>
    <cellStyle name="千位[0]_1" xfId="61"/>
    <cellStyle name="千位_1" xfId="62"/>
    <cellStyle name="数字" xfId="63"/>
    <cellStyle name="未定义" xfId="64"/>
    <cellStyle name="小数" xfId="65"/>
    <cellStyle name="样式 1" xfId="66"/>
    <cellStyle name="着色 1" xfId="8"/>
    <cellStyle name="着色 2" xfId="22"/>
    <cellStyle name="着色 3" xfId="67"/>
    <cellStyle name="着色 4" xfId="58"/>
    <cellStyle name="着色 5" xfId="12"/>
    <cellStyle name="着色 6" xfId="6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VN33"/>
  <sheetViews>
    <sheetView showZeros="0" topLeftCell="A7" workbookViewId="0">
      <selection activeCell="A5" sqref="A5:A26"/>
    </sheetView>
  </sheetViews>
  <sheetFormatPr defaultColWidth="7.875" defaultRowHeight="15.75"/>
  <cols>
    <col min="1" max="1" width="37" style="112" customWidth="1"/>
    <col min="2" max="2" width="33.875" style="112" customWidth="1"/>
    <col min="3" max="3" width="8" style="112" customWidth="1"/>
    <col min="4" max="4" width="7.875" style="112" customWidth="1"/>
    <col min="5" max="5" width="8.5" style="112" hidden="1" customWidth="1"/>
    <col min="6" max="6" width="7.875" style="112" hidden="1" customWidth="1"/>
    <col min="7" max="254" width="7.875" style="112"/>
    <col min="255" max="255" width="35.75" style="112" customWidth="1"/>
    <col min="256" max="256" width="7.875" style="112" hidden="1" customWidth="1"/>
    <col min="257" max="258" width="12" style="112" customWidth="1"/>
    <col min="259" max="259" width="8" style="112" customWidth="1"/>
    <col min="260" max="260" width="7.875" style="112" customWidth="1"/>
    <col min="261" max="262" width="7.875" style="112" hidden="1" customWidth="1"/>
    <col min="263" max="510" width="7.875" style="112"/>
    <col min="511" max="511" width="35.75" style="112" customWidth="1"/>
    <col min="512" max="512" width="7.875" style="112" hidden="1" customWidth="1"/>
    <col min="513" max="514" width="12" style="112" customWidth="1"/>
    <col min="515" max="515" width="8" style="112" customWidth="1"/>
    <col min="516" max="516" width="7.875" style="112" customWidth="1"/>
    <col min="517" max="518" width="7.875" style="112" hidden="1" customWidth="1"/>
    <col min="519" max="766" width="7.875" style="112"/>
    <col min="767" max="767" width="35.75" style="112" customWidth="1"/>
    <col min="768" max="768" width="7.875" style="112" hidden="1" customWidth="1"/>
    <col min="769" max="770" width="12" style="112" customWidth="1"/>
    <col min="771" max="771" width="8" style="112" customWidth="1"/>
    <col min="772" max="772" width="7.875" style="112" customWidth="1"/>
    <col min="773" max="774" width="7.875" style="112" hidden="1" customWidth="1"/>
    <col min="775" max="1022" width="7.875" style="112"/>
    <col min="1023" max="1023" width="35.75" style="112" customWidth="1"/>
    <col min="1024" max="1024" width="7.875" style="112" hidden="1" customWidth="1"/>
    <col min="1025" max="1026" width="12" style="112" customWidth="1"/>
    <col min="1027" max="1027" width="8" style="112" customWidth="1"/>
    <col min="1028" max="1028" width="7.875" style="112" customWidth="1"/>
    <col min="1029" max="1030" width="7.875" style="112" hidden="1" customWidth="1"/>
    <col min="1031" max="1278" width="7.875" style="112"/>
    <col min="1279" max="1279" width="35.75" style="112" customWidth="1"/>
    <col min="1280" max="1280" width="7.875" style="112" hidden="1" customWidth="1"/>
    <col min="1281" max="1282" width="12" style="112" customWidth="1"/>
    <col min="1283" max="1283" width="8" style="112" customWidth="1"/>
    <col min="1284" max="1284" width="7.875" style="112" customWidth="1"/>
    <col min="1285" max="1286" width="7.875" style="112" hidden="1" customWidth="1"/>
    <col min="1287" max="1534" width="7.875" style="112"/>
    <col min="1535" max="1535" width="35.75" style="112" customWidth="1"/>
    <col min="1536" max="1536" width="7.875" style="112" hidden="1" customWidth="1"/>
    <col min="1537" max="1538" width="12" style="112" customWidth="1"/>
    <col min="1539" max="1539" width="8" style="112" customWidth="1"/>
    <col min="1540" max="1540" width="7.875" style="112" customWidth="1"/>
    <col min="1541" max="1542" width="7.875" style="112" hidden="1" customWidth="1"/>
    <col min="1543" max="1790" width="7.875" style="112"/>
    <col min="1791" max="1791" width="35.75" style="112" customWidth="1"/>
    <col min="1792" max="1792" width="7.875" style="112" hidden="1" customWidth="1"/>
    <col min="1793" max="1794" width="12" style="112" customWidth="1"/>
    <col min="1795" max="1795" width="8" style="112" customWidth="1"/>
    <col min="1796" max="1796" width="7.875" style="112" customWidth="1"/>
    <col min="1797" max="1798" width="7.875" style="112" hidden="1" customWidth="1"/>
    <col min="1799" max="2046" width="7.875" style="112"/>
    <col min="2047" max="2047" width="35.75" style="112" customWidth="1"/>
    <col min="2048" max="2048" width="7.875" style="112" hidden="1" customWidth="1"/>
    <col min="2049" max="2050" width="12" style="112" customWidth="1"/>
    <col min="2051" max="2051" width="8" style="112" customWidth="1"/>
    <col min="2052" max="2052" width="7.875" style="112" customWidth="1"/>
    <col min="2053" max="2054" width="7.875" style="112" hidden="1" customWidth="1"/>
    <col min="2055" max="2302" width="7.875" style="112"/>
    <col min="2303" max="2303" width="35.75" style="112" customWidth="1"/>
    <col min="2304" max="2304" width="7.875" style="112" hidden="1" customWidth="1"/>
    <col min="2305" max="2306" width="12" style="112" customWidth="1"/>
    <col min="2307" max="2307" width="8" style="112" customWidth="1"/>
    <col min="2308" max="2308" width="7.875" style="112" customWidth="1"/>
    <col min="2309" max="2310" width="7.875" style="112" hidden="1" customWidth="1"/>
    <col min="2311" max="2558" width="7.875" style="112"/>
    <col min="2559" max="2559" width="35.75" style="112" customWidth="1"/>
    <col min="2560" max="2560" width="7.875" style="112" hidden="1" customWidth="1"/>
    <col min="2561" max="2562" width="12" style="112" customWidth="1"/>
    <col min="2563" max="2563" width="8" style="112" customWidth="1"/>
    <col min="2564" max="2564" width="7.875" style="112" customWidth="1"/>
    <col min="2565" max="2566" width="7.875" style="112" hidden="1" customWidth="1"/>
    <col min="2567" max="2814" width="7.875" style="112"/>
    <col min="2815" max="2815" width="35.75" style="112" customWidth="1"/>
    <col min="2816" max="2816" width="7.875" style="112" hidden="1" customWidth="1"/>
    <col min="2817" max="2818" width="12" style="112" customWidth="1"/>
    <col min="2819" max="2819" width="8" style="112" customWidth="1"/>
    <col min="2820" max="2820" width="7.875" style="112" customWidth="1"/>
    <col min="2821" max="2822" width="7.875" style="112" hidden="1" customWidth="1"/>
    <col min="2823" max="3070" width="7.875" style="112"/>
    <col min="3071" max="3071" width="35.75" style="112" customWidth="1"/>
    <col min="3072" max="3072" width="7.875" style="112" hidden="1" customWidth="1"/>
    <col min="3073" max="3074" width="12" style="112" customWidth="1"/>
    <col min="3075" max="3075" width="8" style="112" customWidth="1"/>
    <col min="3076" max="3076" width="7.875" style="112" customWidth="1"/>
    <col min="3077" max="3078" width="7.875" style="112" hidden="1" customWidth="1"/>
    <col min="3079" max="3326" width="7.875" style="112"/>
    <col min="3327" max="3327" width="35.75" style="112" customWidth="1"/>
    <col min="3328" max="3328" width="7.875" style="112" hidden="1" customWidth="1"/>
    <col min="3329" max="3330" width="12" style="112" customWidth="1"/>
    <col min="3331" max="3331" width="8" style="112" customWidth="1"/>
    <col min="3332" max="3332" width="7.875" style="112" customWidth="1"/>
    <col min="3333" max="3334" width="7.875" style="112" hidden="1" customWidth="1"/>
    <col min="3335" max="3582" width="7.875" style="112"/>
    <col min="3583" max="3583" width="35.75" style="112" customWidth="1"/>
    <col min="3584" max="3584" width="7.875" style="112" hidden="1" customWidth="1"/>
    <col min="3585" max="3586" width="12" style="112" customWidth="1"/>
    <col min="3587" max="3587" width="8" style="112" customWidth="1"/>
    <col min="3588" max="3588" width="7.875" style="112" customWidth="1"/>
    <col min="3589" max="3590" width="7.875" style="112" hidden="1" customWidth="1"/>
    <col min="3591" max="3838" width="7.875" style="112"/>
    <col min="3839" max="3839" width="35.75" style="112" customWidth="1"/>
    <col min="3840" max="3840" width="7.875" style="112" hidden="1" customWidth="1"/>
    <col min="3841" max="3842" width="12" style="112" customWidth="1"/>
    <col min="3843" max="3843" width="8" style="112" customWidth="1"/>
    <col min="3844" max="3844" width="7.875" style="112" customWidth="1"/>
    <col min="3845" max="3846" width="7.875" style="112" hidden="1" customWidth="1"/>
    <col min="3847" max="4094" width="7.875" style="112"/>
    <col min="4095" max="4095" width="35.75" style="112" customWidth="1"/>
    <col min="4096" max="4096" width="7.875" style="112" hidden="1" customWidth="1"/>
    <col min="4097" max="4098" width="12" style="112" customWidth="1"/>
    <col min="4099" max="4099" width="8" style="112" customWidth="1"/>
    <col min="4100" max="4100" width="7.875" style="112" customWidth="1"/>
    <col min="4101" max="4102" width="7.875" style="112" hidden="1" customWidth="1"/>
    <col min="4103" max="4350" width="7.875" style="112"/>
    <col min="4351" max="4351" width="35.75" style="112" customWidth="1"/>
    <col min="4352" max="4352" width="7.875" style="112" hidden="1" customWidth="1"/>
    <col min="4353" max="4354" width="12" style="112" customWidth="1"/>
    <col min="4355" max="4355" width="8" style="112" customWidth="1"/>
    <col min="4356" max="4356" width="7.875" style="112" customWidth="1"/>
    <col min="4357" max="4358" width="7.875" style="112" hidden="1" customWidth="1"/>
    <col min="4359" max="4606" width="7.875" style="112"/>
    <col min="4607" max="4607" width="35.75" style="112" customWidth="1"/>
    <col min="4608" max="4608" width="7.875" style="112" hidden="1" customWidth="1"/>
    <col min="4609" max="4610" width="12" style="112" customWidth="1"/>
    <col min="4611" max="4611" width="8" style="112" customWidth="1"/>
    <col min="4612" max="4612" width="7.875" style="112" customWidth="1"/>
    <col min="4613" max="4614" width="7.875" style="112" hidden="1" customWidth="1"/>
    <col min="4615" max="4862" width="7.875" style="112"/>
    <col min="4863" max="4863" width="35.75" style="112" customWidth="1"/>
    <col min="4864" max="4864" width="7.875" style="112" hidden="1" customWidth="1"/>
    <col min="4865" max="4866" width="12" style="112" customWidth="1"/>
    <col min="4867" max="4867" width="8" style="112" customWidth="1"/>
    <col min="4868" max="4868" width="7.875" style="112" customWidth="1"/>
    <col min="4869" max="4870" width="7.875" style="112" hidden="1" customWidth="1"/>
    <col min="4871" max="5118" width="7.875" style="112"/>
    <col min="5119" max="5119" width="35.75" style="112" customWidth="1"/>
    <col min="5120" max="5120" width="7.875" style="112" hidden="1" customWidth="1"/>
    <col min="5121" max="5122" width="12" style="112" customWidth="1"/>
    <col min="5123" max="5123" width="8" style="112" customWidth="1"/>
    <col min="5124" max="5124" width="7.875" style="112" customWidth="1"/>
    <col min="5125" max="5126" width="7.875" style="112" hidden="1" customWidth="1"/>
    <col min="5127" max="5374" width="7.875" style="112"/>
    <col min="5375" max="5375" width="35.75" style="112" customWidth="1"/>
    <col min="5376" max="5376" width="7.875" style="112" hidden="1" customWidth="1"/>
    <col min="5377" max="5378" width="12" style="112" customWidth="1"/>
    <col min="5379" max="5379" width="8" style="112" customWidth="1"/>
    <col min="5380" max="5380" width="7.875" style="112" customWidth="1"/>
    <col min="5381" max="5382" width="7.875" style="112" hidden="1" customWidth="1"/>
    <col min="5383" max="5630" width="7.875" style="112"/>
    <col min="5631" max="5631" width="35.75" style="112" customWidth="1"/>
    <col min="5632" max="5632" width="7.875" style="112" hidden="1" customWidth="1"/>
    <col min="5633" max="5634" width="12" style="112" customWidth="1"/>
    <col min="5635" max="5635" width="8" style="112" customWidth="1"/>
    <col min="5636" max="5636" width="7.875" style="112" customWidth="1"/>
    <col min="5637" max="5638" width="7.875" style="112" hidden="1" customWidth="1"/>
    <col min="5639" max="5886" width="7.875" style="112"/>
    <col min="5887" max="5887" width="35.75" style="112" customWidth="1"/>
    <col min="5888" max="5888" width="7.875" style="112" hidden="1" customWidth="1"/>
    <col min="5889" max="5890" width="12" style="112" customWidth="1"/>
    <col min="5891" max="5891" width="8" style="112" customWidth="1"/>
    <col min="5892" max="5892" width="7.875" style="112" customWidth="1"/>
    <col min="5893" max="5894" width="7.875" style="112" hidden="1" customWidth="1"/>
    <col min="5895" max="6142" width="7.875" style="112"/>
    <col min="6143" max="6143" width="35.75" style="112" customWidth="1"/>
    <col min="6144" max="6144" width="7.875" style="112" hidden="1" customWidth="1"/>
    <col min="6145" max="6146" width="12" style="112" customWidth="1"/>
    <col min="6147" max="6147" width="8" style="112" customWidth="1"/>
    <col min="6148" max="6148" width="7.875" style="112" customWidth="1"/>
    <col min="6149" max="6150" width="7.875" style="112" hidden="1" customWidth="1"/>
    <col min="6151" max="6398" width="7.875" style="112"/>
    <col min="6399" max="6399" width="35.75" style="112" customWidth="1"/>
    <col min="6400" max="6400" width="7.875" style="112" hidden="1" customWidth="1"/>
    <col min="6401" max="6402" width="12" style="112" customWidth="1"/>
    <col min="6403" max="6403" width="8" style="112" customWidth="1"/>
    <col min="6404" max="6404" width="7.875" style="112" customWidth="1"/>
    <col min="6405" max="6406" width="7.875" style="112" hidden="1" customWidth="1"/>
    <col min="6407" max="6654" width="7.875" style="112"/>
    <col min="6655" max="6655" width="35.75" style="112" customWidth="1"/>
    <col min="6656" max="6656" width="7.875" style="112" hidden="1" customWidth="1"/>
    <col min="6657" max="6658" width="12" style="112" customWidth="1"/>
    <col min="6659" max="6659" width="8" style="112" customWidth="1"/>
    <col min="6660" max="6660" width="7.875" style="112" customWidth="1"/>
    <col min="6661" max="6662" width="7.875" style="112" hidden="1" customWidth="1"/>
    <col min="6663" max="6910" width="7.875" style="112"/>
    <col min="6911" max="6911" width="35.75" style="112" customWidth="1"/>
    <col min="6912" max="6912" width="7.875" style="112" hidden="1" customWidth="1"/>
    <col min="6913" max="6914" width="12" style="112" customWidth="1"/>
    <col min="6915" max="6915" width="8" style="112" customWidth="1"/>
    <col min="6916" max="6916" width="7.875" style="112" customWidth="1"/>
    <col min="6917" max="6918" width="7.875" style="112" hidden="1" customWidth="1"/>
    <col min="6919" max="7166" width="7.875" style="112"/>
    <col min="7167" max="7167" width="35.75" style="112" customWidth="1"/>
    <col min="7168" max="7168" width="7.875" style="112" hidden="1" customWidth="1"/>
    <col min="7169" max="7170" width="12" style="112" customWidth="1"/>
    <col min="7171" max="7171" width="8" style="112" customWidth="1"/>
    <col min="7172" max="7172" width="7.875" style="112" customWidth="1"/>
    <col min="7173" max="7174" width="7.875" style="112" hidden="1" customWidth="1"/>
    <col min="7175" max="7422" width="7.875" style="112"/>
    <col min="7423" max="7423" width="35.75" style="112" customWidth="1"/>
    <col min="7424" max="7424" width="7.875" style="112" hidden="1" customWidth="1"/>
    <col min="7425" max="7426" width="12" style="112" customWidth="1"/>
    <col min="7427" max="7427" width="8" style="112" customWidth="1"/>
    <col min="7428" max="7428" width="7.875" style="112" customWidth="1"/>
    <col min="7429" max="7430" width="7.875" style="112" hidden="1" customWidth="1"/>
    <col min="7431" max="7678" width="7.875" style="112"/>
    <col min="7679" max="7679" width="35.75" style="112" customWidth="1"/>
    <col min="7680" max="7680" width="7.875" style="112" hidden="1" customWidth="1"/>
    <col min="7681" max="7682" width="12" style="112" customWidth="1"/>
    <col min="7683" max="7683" width="8" style="112" customWidth="1"/>
    <col min="7684" max="7684" width="7.875" style="112" customWidth="1"/>
    <col min="7685" max="7686" width="7.875" style="112" hidden="1" customWidth="1"/>
    <col min="7687" max="7934" width="7.875" style="112"/>
    <col min="7935" max="7935" width="35.75" style="112" customWidth="1"/>
    <col min="7936" max="7936" width="7.875" style="112" hidden="1" customWidth="1"/>
    <col min="7937" max="7938" width="12" style="112" customWidth="1"/>
    <col min="7939" max="7939" width="8" style="112" customWidth="1"/>
    <col min="7940" max="7940" width="7.875" style="112" customWidth="1"/>
    <col min="7941" max="7942" width="7.875" style="112" hidden="1" customWidth="1"/>
    <col min="7943" max="8190" width="7.875" style="112"/>
    <col min="8191" max="8191" width="35.75" style="112" customWidth="1"/>
    <col min="8192" max="8192" width="7.875" style="112" hidden="1" customWidth="1"/>
    <col min="8193" max="8194" width="12" style="112" customWidth="1"/>
    <col min="8195" max="8195" width="8" style="112" customWidth="1"/>
    <col min="8196" max="8196" width="7.875" style="112" customWidth="1"/>
    <col min="8197" max="8198" width="7.875" style="112" hidden="1" customWidth="1"/>
    <col min="8199" max="8446" width="7.875" style="112"/>
    <col min="8447" max="8447" width="35.75" style="112" customWidth="1"/>
    <col min="8448" max="8448" width="7.875" style="112" hidden="1" customWidth="1"/>
    <col min="8449" max="8450" width="12" style="112" customWidth="1"/>
    <col min="8451" max="8451" width="8" style="112" customWidth="1"/>
    <col min="8452" max="8452" width="7.875" style="112" customWidth="1"/>
    <col min="8453" max="8454" width="7.875" style="112" hidden="1" customWidth="1"/>
    <col min="8455" max="8702" width="7.875" style="112"/>
    <col min="8703" max="8703" width="35.75" style="112" customWidth="1"/>
    <col min="8704" max="8704" width="7.875" style="112" hidden="1" customWidth="1"/>
    <col min="8705" max="8706" width="12" style="112" customWidth="1"/>
    <col min="8707" max="8707" width="8" style="112" customWidth="1"/>
    <col min="8708" max="8708" width="7.875" style="112" customWidth="1"/>
    <col min="8709" max="8710" width="7.875" style="112" hidden="1" customWidth="1"/>
    <col min="8711" max="8958" width="7.875" style="112"/>
    <col min="8959" max="8959" width="35.75" style="112" customWidth="1"/>
    <col min="8960" max="8960" width="7.875" style="112" hidden="1" customWidth="1"/>
    <col min="8961" max="8962" width="12" style="112" customWidth="1"/>
    <col min="8963" max="8963" width="8" style="112" customWidth="1"/>
    <col min="8964" max="8964" width="7.875" style="112" customWidth="1"/>
    <col min="8965" max="8966" width="7.875" style="112" hidden="1" customWidth="1"/>
    <col min="8967" max="9214" width="7.875" style="112"/>
    <col min="9215" max="9215" width="35.75" style="112" customWidth="1"/>
    <col min="9216" max="9216" width="7.875" style="112" hidden="1" customWidth="1"/>
    <col min="9217" max="9218" width="12" style="112" customWidth="1"/>
    <col min="9219" max="9219" width="8" style="112" customWidth="1"/>
    <col min="9220" max="9220" width="7.875" style="112" customWidth="1"/>
    <col min="9221" max="9222" width="7.875" style="112" hidden="1" customWidth="1"/>
    <col min="9223" max="9470" width="7.875" style="112"/>
    <col min="9471" max="9471" width="35.75" style="112" customWidth="1"/>
    <col min="9472" max="9472" width="7.875" style="112" hidden="1" customWidth="1"/>
    <col min="9473" max="9474" width="12" style="112" customWidth="1"/>
    <col min="9475" max="9475" width="8" style="112" customWidth="1"/>
    <col min="9476" max="9476" width="7.875" style="112" customWidth="1"/>
    <col min="9477" max="9478" width="7.875" style="112" hidden="1" customWidth="1"/>
    <col min="9479" max="9726" width="7.875" style="112"/>
    <col min="9727" max="9727" width="35.75" style="112" customWidth="1"/>
    <col min="9728" max="9728" width="7.875" style="112" hidden="1" customWidth="1"/>
    <col min="9729" max="9730" width="12" style="112" customWidth="1"/>
    <col min="9731" max="9731" width="8" style="112" customWidth="1"/>
    <col min="9732" max="9732" width="7.875" style="112" customWidth="1"/>
    <col min="9733" max="9734" width="7.875" style="112" hidden="1" customWidth="1"/>
    <col min="9735" max="9982" width="7.875" style="112"/>
    <col min="9983" max="9983" width="35.75" style="112" customWidth="1"/>
    <col min="9984" max="9984" width="7.875" style="112" hidden="1" customWidth="1"/>
    <col min="9985" max="9986" width="12" style="112" customWidth="1"/>
    <col min="9987" max="9987" width="8" style="112" customWidth="1"/>
    <col min="9988" max="9988" width="7.875" style="112" customWidth="1"/>
    <col min="9989" max="9990" width="7.875" style="112" hidden="1" customWidth="1"/>
    <col min="9991" max="10238" width="7.875" style="112"/>
    <col min="10239" max="10239" width="35.75" style="112" customWidth="1"/>
    <col min="10240" max="10240" width="7.875" style="112" hidden="1" customWidth="1"/>
    <col min="10241" max="10242" width="12" style="112" customWidth="1"/>
    <col min="10243" max="10243" width="8" style="112" customWidth="1"/>
    <col min="10244" max="10244" width="7.875" style="112" customWidth="1"/>
    <col min="10245" max="10246" width="7.875" style="112" hidden="1" customWidth="1"/>
    <col min="10247" max="10494" width="7.875" style="112"/>
    <col min="10495" max="10495" width="35.75" style="112" customWidth="1"/>
    <col min="10496" max="10496" width="7.875" style="112" hidden="1" customWidth="1"/>
    <col min="10497" max="10498" width="12" style="112" customWidth="1"/>
    <col min="10499" max="10499" width="8" style="112" customWidth="1"/>
    <col min="10500" max="10500" width="7.875" style="112" customWidth="1"/>
    <col min="10501" max="10502" width="7.875" style="112" hidden="1" customWidth="1"/>
    <col min="10503" max="10750" width="7.875" style="112"/>
    <col min="10751" max="10751" width="35.75" style="112" customWidth="1"/>
    <col min="10752" max="10752" width="7.875" style="112" hidden="1" customWidth="1"/>
    <col min="10753" max="10754" width="12" style="112" customWidth="1"/>
    <col min="10755" max="10755" width="8" style="112" customWidth="1"/>
    <col min="10756" max="10756" width="7.875" style="112" customWidth="1"/>
    <col min="10757" max="10758" width="7.875" style="112" hidden="1" customWidth="1"/>
    <col min="10759" max="11006" width="7.875" style="112"/>
    <col min="11007" max="11007" width="35.75" style="112" customWidth="1"/>
    <col min="11008" max="11008" width="7.875" style="112" hidden="1" customWidth="1"/>
    <col min="11009" max="11010" width="12" style="112" customWidth="1"/>
    <col min="11011" max="11011" width="8" style="112" customWidth="1"/>
    <col min="11012" max="11012" width="7.875" style="112" customWidth="1"/>
    <col min="11013" max="11014" width="7.875" style="112" hidden="1" customWidth="1"/>
    <col min="11015" max="11262" width="7.875" style="112"/>
    <col min="11263" max="11263" width="35.75" style="112" customWidth="1"/>
    <col min="11264" max="11264" width="7.875" style="112" hidden="1" customWidth="1"/>
    <col min="11265" max="11266" width="12" style="112" customWidth="1"/>
    <col min="11267" max="11267" width="8" style="112" customWidth="1"/>
    <col min="11268" max="11268" width="7.875" style="112" customWidth="1"/>
    <col min="11269" max="11270" width="7.875" style="112" hidden="1" customWidth="1"/>
    <col min="11271" max="11518" width="7.875" style="112"/>
    <col min="11519" max="11519" width="35.75" style="112" customWidth="1"/>
    <col min="11520" max="11520" width="7.875" style="112" hidden="1" customWidth="1"/>
    <col min="11521" max="11522" width="12" style="112" customWidth="1"/>
    <col min="11523" max="11523" width="8" style="112" customWidth="1"/>
    <col min="11524" max="11524" width="7.875" style="112" customWidth="1"/>
    <col min="11525" max="11526" width="7.875" style="112" hidden="1" customWidth="1"/>
    <col min="11527" max="11774" width="7.875" style="112"/>
    <col min="11775" max="11775" width="35.75" style="112" customWidth="1"/>
    <col min="11776" max="11776" width="7.875" style="112" hidden="1" customWidth="1"/>
    <col min="11777" max="11778" width="12" style="112" customWidth="1"/>
    <col min="11779" max="11779" width="8" style="112" customWidth="1"/>
    <col min="11780" max="11780" width="7.875" style="112" customWidth="1"/>
    <col min="11781" max="11782" width="7.875" style="112" hidden="1" customWidth="1"/>
    <col min="11783" max="12030" width="7.875" style="112"/>
    <col min="12031" max="12031" width="35.75" style="112" customWidth="1"/>
    <col min="12032" max="12032" width="7.875" style="112" hidden="1" customWidth="1"/>
    <col min="12033" max="12034" width="12" style="112" customWidth="1"/>
    <col min="12035" max="12035" width="8" style="112" customWidth="1"/>
    <col min="12036" max="12036" width="7.875" style="112" customWidth="1"/>
    <col min="12037" max="12038" width="7.875" style="112" hidden="1" customWidth="1"/>
    <col min="12039" max="12286" width="7.875" style="112"/>
    <col min="12287" max="12287" width="35.75" style="112" customWidth="1"/>
    <col min="12288" max="12288" width="7.875" style="112" hidden="1" customWidth="1"/>
    <col min="12289" max="12290" width="12" style="112" customWidth="1"/>
    <col min="12291" max="12291" width="8" style="112" customWidth="1"/>
    <col min="12292" max="12292" width="7.875" style="112" customWidth="1"/>
    <col min="12293" max="12294" width="7.875" style="112" hidden="1" customWidth="1"/>
    <col min="12295" max="12542" width="7.875" style="112"/>
    <col min="12543" max="12543" width="35.75" style="112" customWidth="1"/>
    <col min="12544" max="12544" width="7.875" style="112" hidden="1" customWidth="1"/>
    <col min="12545" max="12546" width="12" style="112" customWidth="1"/>
    <col min="12547" max="12547" width="8" style="112" customWidth="1"/>
    <col min="12548" max="12548" width="7.875" style="112" customWidth="1"/>
    <col min="12549" max="12550" width="7.875" style="112" hidden="1" customWidth="1"/>
    <col min="12551" max="12798" width="7.875" style="112"/>
    <col min="12799" max="12799" width="35.75" style="112" customWidth="1"/>
    <col min="12800" max="12800" width="7.875" style="112" hidden="1" customWidth="1"/>
    <col min="12801" max="12802" width="12" style="112" customWidth="1"/>
    <col min="12803" max="12803" width="8" style="112" customWidth="1"/>
    <col min="12804" max="12804" width="7.875" style="112" customWidth="1"/>
    <col min="12805" max="12806" width="7.875" style="112" hidden="1" customWidth="1"/>
    <col min="12807" max="13054" width="7.875" style="112"/>
    <col min="13055" max="13055" width="35.75" style="112" customWidth="1"/>
    <col min="13056" max="13056" width="7.875" style="112" hidden="1" customWidth="1"/>
    <col min="13057" max="13058" width="12" style="112" customWidth="1"/>
    <col min="13059" max="13059" width="8" style="112" customWidth="1"/>
    <col min="13060" max="13060" width="7.875" style="112" customWidth="1"/>
    <col min="13061" max="13062" width="7.875" style="112" hidden="1" customWidth="1"/>
    <col min="13063" max="13310" width="7.875" style="112"/>
    <col min="13311" max="13311" width="35.75" style="112" customWidth="1"/>
    <col min="13312" max="13312" width="7.875" style="112" hidden="1" customWidth="1"/>
    <col min="13313" max="13314" width="12" style="112" customWidth="1"/>
    <col min="13315" max="13315" width="8" style="112" customWidth="1"/>
    <col min="13316" max="13316" width="7.875" style="112" customWidth="1"/>
    <col min="13317" max="13318" width="7.875" style="112" hidden="1" customWidth="1"/>
    <col min="13319" max="13566" width="7.875" style="112"/>
    <col min="13567" max="13567" width="35.75" style="112" customWidth="1"/>
    <col min="13568" max="13568" width="7.875" style="112" hidden="1" customWidth="1"/>
    <col min="13569" max="13570" width="12" style="112" customWidth="1"/>
    <col min="13571" max="13571" width="8" style="112" customWidth="1"/>
    <col min="13572" max="13572" width="7.875" style="112" customWidth="1"/>
    <col min="13573" max="13574" width="7.875" style="112" hidden="1" customWidth="1"/>
    <col min="13575" max="13822" width="7.875" style="112"/>
    <col min="13823" max="13823" width="35.75" style="112" customWidth="1"/>
    <col min="13824" max="13824" width="7.875" style="112" hidden="1" customWidth="1"/>
    <col min="13825" max="13826" width="12" style="112" customWidth="1"/>
    <col min="13827" max="13827" width="8" style="112" customWidth="1"/>
    <col min="13828" max="13828" width="7.875" style="112" customWidth="1"/>
    <col min="13829" max="13830" width="7.875" style="112" hidden="1" customWidth="1"/>
    <col min="13831" max="14078" width="7.875" style="112"/>
    <col min="14079" max="14079" width="35.75" style="112" customWidth="1"/>
    <col min="14080" max="14080" width="7.875" style="112" hidden="1" customWidth="1"/>
    <col min="14081" max="14082" width="12" style="112" customWidth="1"/>
    <col min="14083" max="14083" width="8" style="112" customWidth="1"/>
    <col min="14084" max="14084" width="7.875" style="112" customWidth="1"/>
    <col min="14085" max="14086" width="7.875" style="112" hidden="1" customWidth="1"/>
    <col min="14087" max="14334" width="7.875" style="112"/>
    <col min="14335" max="14335" width="35.75" style="112" customWidth="1"/>
    <col min="14336" max="14336" width="7.875" style="112" hidden="1" customWidth="1"/>
    <col min="14337" max="14338" width="12" style="112" customWidth="1"/>
    <col min="14339" max="14339" width="8" style="112" customWidth="1"/>
    <col min="14340" max="14340" width="7.875" style="112" customWidth="1"/>
    <col min="14341" max="14342" width="7.875" style="112" hidden="1" customWidth="1"/>
    <col min="14343" max="14590" width="7.875" style="112"/>
    <col min="14591" max="14591" width="35.75" style="112" customWidth="1"/>
    <col min="14592" max="14592" width="7.875" style="112" hidden="1" customWidth="1"/>
    <col min="14593" max="14594" width="12" style="112" customWidth="1"/>
    <col min="14595" max="14595" width="8" style="112" customWidth="1"/>
    <col min="14596" max="14596" width="7.875" style="112" customWidth="1"/>
    <col min="14597" max="14598" width="7.875" style="112" hidden="1" customWidth="1"/>
    <col min="14599" max="14846" width="7.875" style="112"/>
    <col min="14847" max="14847" width="35.75" style="112" customWidth="1"/>
    <col min="14848" max="14848" width="7.875" style="112" hidden="1" customWidth="1"/>
    <col min="14849" max="14850" width="12" style="112" customWidth="1"/>
    <col min="14851" max="14851" width="8" style="112" customWidth="1"/>
    <col min="14852" max="14852" width="7.875" style="112" customWidth="1"/>
    <col min="14853" max="14854" width="7.875" style="112" hidden="1" customWidth="1"/>
    <col min="14855" max="15102" width="7.875" style="112"/>
    <col min="15103" max="15103" width="35.75" style="112" customWidth="1"/>
    <col min="15104" max="15104" width="7.875" style="112" hidden="1" customWidth="1"/>
    <col min="15105" max="15106" width="12" style="112" customWidth="1"/>
    <col min="15107" max="15107" width="8" style="112" customWidth="1"/>
    <col min="15108" max="15108" width="7.875" style="112" customWidth="1"/>
    <col min="15109" max="15110" width="7.875" style="112" hidden="1" customWidth="1"/>
    <col min="15111" max="15358" width="7.875" style="112"/>
    <col min="15359" max="15359" width="35.75" style="112" customWidth="1"/>
    <col min="15360" max="15360" width="7.875" style="112" hidden="1" customWidth="1"/>
    <col min="15361" max="15362" width="12" style="112" customWidth="1"/>
    <col min="15363" max="15363" width="8" style="112" customWidth="1"/>
    <col min="15364" max="15364" width="7.875" style="112" customWidth="1"/>
    <col min="15365" max="15366" width="7.875" style="112" hidden="1" customWidth="1"/>
    <col min="15367" max="15614" width="7.875" style="112"/>
    <col min="15615" max="15615" width="35.75" style="112" customWidth="1"/>
    <col min="15616" max="15616" width="7.875" style="112" hidden="1" customWidth="1"/>
    <col min="15617" max="15618" width="12" style="112" customWidth="1"/>
    <col min="15619" max="15619" width="8" style="112" customWidth="1"/>
    <col min="15620" max="15620" width="7.875" style="112" customWidth="1"/>
    <col min="15621" max="15622" width="7.875" style="112" hidden="1" customWidth="1"/>
    <col min="15623" max="15870" width="7.875" style="112"/>
    <col min="15871" max="15871" width="35.75" style="112" customWidth="1"/>
    <col min="15872" max="15872" width="7.875" style="112" hidden="1" customWidth="1"/>
    <col min="15873" max="15874" width="12" style="112" customWidth="1"/>
    <col min="15875" max="15875" width="8" style="112" customWidth="1"/>
    <col min="15876" max="15876" width="7.875" style="112" customWidth="1"/>
    <col min="15877" max="15878" width="7.875" style="112" hidden="1" customWidth="1"/>
    <col min="15879" max="16126" width="7.875" style="112"/>
    <col min="16127" max="16127" width="35.75" style="112" customWidth="1"/>
    <col min="16128" max="16128" width="7.875" style="112" hidden="1" customWidth="1"/>
    <col min="16129" max="16130" width="12" style="112" customWidth="1"/>
    <col min="16131" max="16131" width="8" style="112" customWidth="1"/>
    <col min="16132" max="16132" width="7.875" style="112" customWidth="1"/>
    <col min="16133" max="16134" width="7.875" style="112" hidden="1" customWidth="1"/>
    <col min="16135" max="16384" width="7.875" style="112"/>
  </cols>
  <sheetData>
    <row r="1" spans="1:3" ht="18" customHeight="1">
      <c r="A1" s="9" t="s">
        <v>1255</v>
      </c>
      <c r="B1" s="113"/>
    </row>
    <row r="2" spans="1:3" ht="39.950000000000003" customHeight="1">
      <c r="A2" s="177" t="s">
        <v>1412</v>
      </c>
      <c r="B2" s="177"/>
    </row>
    <row r="3" spans="1:3" ht="18.75" customHeight="1">
      <c r="A3" s="114"/>
      <c r="B3" s="115" t="s">
        <v>0</v>
      </c>
    </row>
    <row r="4" spans="1:3" s="107" customFormat="1" ht="15" customHeight="1">
      <c r="A4" s="116" t="s">
        <v>1</v>
      </c>
      <c r="B4" s="63" t="s">
        <v>65</v>
      </c>
      <c r="C4" s="117"/>
    </row>
    <row r="5" spans="1:3" s="108" customFormat="1" ht="15" customHeight="1">
      <c r="A5" s="172" t="s">
        <v>2</v>
      </c>
      <c r="B5" s="154">
        <v>164414</v>
      </c>
      <c r="C5" s="118"/>
    </row>
    <row r="6" spans="1:3" s="108" customFormat="1" ht="15" customHeight="1">
      <c r="A6" s="172" t="s">
        <v>1429</v>
      </c>
      <c r="B6" s="154">
        <v>34268</v>
      </c>
      <c r="C6" s="118"/>
    </row>
    <row r="7" spans="1:3" s="108" customFormat="1" ht="15" customHeight="1">
      <c r="A7" s="172" t="s">
        <v>1430</v>
      </c>
      <c r="B7" s="154">
        <v>18585</v>
      </c>
      <c r="C7" s="118"/>
    </row>
    <row r="8" spans="1:3" s="108" customFormat="1" ht="15" customHeight="1">
      <c r="A8" s="172" t="s">
        <v>1431</v>
      </c>
      <c r="B8" s="154">
        <v>16416</v>
      </c>
      <c r="C8" s="118"/>
    </row>
    <row r="9" spans="1:3" s="108" customFormat="1" ht="15" customHeight="1">
      <c r="A9" s="172" t="s">
        <v>1432</v>
      </c>
      <c r="B9" s="154">
        <v>864</v>
      </c>
      <c r="C9" s="118"/>
    </row>
    <row r="10" spans="1:3" s="108" customFormat="1" ht="15" customHeight="1">
      <c r="A10" s="172" t="s">
        <v>1433</v>
      </c>
      <c r="B10" s="154">
        <v>21079</v>
      </c>
      <c r="C10" s="118"/>
    </row>
    <row r="11" spans="1:3" s="108" customFormat="1" ht="15" customHeight="1">
      <c r="A11" s="172" t="s">
        <v>1434</v>
      </c>
      <c r="B11" s="154">
        <v>11268</v>
      </c>
      <c r="C11" s="118"/>
    </row>
    <row r="12" spans="1:3" s="108" customFormat="1" ht="15" customHeight="1">
      <c r="A12" s="172" t="s">
        <v>1435</v>
      </c>
      <c r="B12" s="154">
        <v>6062</v>
      </c>
      <c r="C12" s="118"/>
    </row>
    <row r="13" spans="1:3" s="108" customFormat="1" ht="15" customHeight="1">
      <c r="A13" s="172" t="s">
        <v>1436</v>
      </c>
      <c r="B13" s="154">
        <v>10018</v>
      </c>
      <c r="C13" s="118"/>
    </row>
    <row r="14" spans="1:3" s="108" customFormat="1" ht="15" customHeight="1">
      <c r="A14" s="172" t="s">
        <v>1437</v>
      </c>
      <c r="B14" s="154">
        <v>25807</v>
      </c>
      <c r="C14" s="118"/>
    </row>
    <row r="15" spans="1:3" s="108" customFormat="1" ht="15" customHeight="1">
      <c r="A15" s="172" t="s">
        <v>1438</v>
      </c>
      <c r="B15" s="154">
        <v>11272</v>
      </c>
      <c r="C15" s="118"/>
    </row>
    <row r="16" spans="1:3" s="108" customFormat="1" ht="15" customHeight="1">
      <c r="A16" s="172" t="s">
        <v>1439</v>
      </c>
      <c r="B16" s="154">
        <v>8775</v>
      </c>
      <c r="C16" s="118"/>
    </row>
    <row r="17" spans="1:5" s="108" customFormat="1" ht="15" customHeight="1">
      <c r="A17" s="172" t="s">
        <v>1440</v>
      </c>
      <c r="B17" s="154">
        <v>0</v>
      </c>
      <c r="C17" s="118"/>
    </row>
    <row r="18" spans="1:5" s="108" customFormat="1" ht="15" customHeight="1">
      <c r="A18" s="172" t="s">
        <v>1441</v>
      </c>
      <c r="B18" s="154">
        <v>0</v>
      </c>
      <c r="C18" s="118"/>
    </row>
    <row r="19" spans="1:5" s="108" customFormat="1" ht="15" customHeight="1">
      <c r="A19" s="172" t="s">
        <v>1442</v>
      </c>
      <c r="B19" s="154">
        <v>0</v>
      </c>
      <c r="C19" s="118"/>
    </row>
    <row r="20" spans="1:5" s="108" customFormat="1" ht="15" customHeight="1">
      <c r="A20" s="172" t="s">
        <v>4</v>
      </c>
      <c r="B20" s="154">
        <v>17475</v>
      </c>
      <c r="C20" s="118"/>
    </row>
    <row r="21" spans="1:5" s="109" customFormat="1" ht="15" customHeight="1">
      <c r="A21" s="172" t="s">
        <v>1443</v>
      </c>
      <c r="B21" s="156">
        <v>9915</v>
      </c>
      <c r="C21" s="119"/>
      <c r="E21" s="109">
        <v>988753</v>
      </c>
    </row>
    <row r="22" spans="1:5" s="110" customFormat="1" ht="15" customHeight="1">
      <c r="A22" s="172" t="s">
        <v>1444</v>
      </c>
      <c r="B22" s="154">
        <v>2542</v>
      </c>
      <c r="C22" s="121"/>
      <c r="E22" s="110">
        <v>822672</v>
      </c>
    </row>
    <row r="23" spans="1:5" s="107" customFormat="1" ht="15" customHeight="1">
      <c r="A23" s="172" t="s">
        <v>1445</v>
      </c>
      <c r="B23" s="154">
        <v>3484</v>
      </c>
      <c r="C23" s="117"/>
    </row>
    <row r="24" spans="1:5" s="107" customFormat="1" ht="15" customHeight="1">
      <c r="A24" s="172" t="s">
        <v>1446</v>
      </c>
      <c r="B24" s="154">
        <v>0</v>
      </c>
      <c r="C24" s="117"/>
    </row>
    <row r="25" spans="1:5" s="107" customFormat="1" ht="15" customHeight="1">
      <c r="A25" s="172" t="s">
        <v>1447</v>
      </c>
      <c r="B25" s="154">
        <v>1469</v>
      </c>
      <c r="C25" s="117"/>
    </row>
    <row r="26" spans="1:5" s="107" customFormat="1" ht="15" customHeight="1">
      <c r="A26" s="172" t="s">
        <v>1448</v>
      </c>
      <c r="B26" s="154">
        <v>65</v>
      </c>
      <c r="C26" s="117"/>
    </row>
    <row r="27" spans="1:5" s="107" customFormat="1" ht="15" customHeight="1">
      <c r="A27" s="136"/>
      <c r="B27" s="154">
        <v>0</v>
      </c>
      <c r="C27" s="117"/>
    </row>
    <row r="28" spans="1:5" s="107" customFormat="1" ht="15" customHeight="1">
      <c r="A28" s="136"/>
      <c r="B28" s="154"/>
      <c r="C28" s="117"/>
    </row>
    <row r="29" spans="1:5" s="107" customFormat="1" ht="15" customHeight="1">
      <c r="A29" s="136"/>
      <c r="B29" s="154"/>
      <c r="C29" s="117"/>
    </row>
    <row r="30" spans="1:5" s="110" customFormat="1" ht="15" customHeight="1">
      <c r="A30" s="122"/>
      <c r="B30" s="154"/>
      <c r="C30" s="121"/>
      <c r="E30" s="110">
        <v>988753</v>
      </c>
    </row>
    <row r="31" spans="1:5" s="110" customFormat="1" ht="15" customHeight="1">
      <c r="A31" s="122"/>
      <c r="B31" s="154"/>
      <c r="C31" s="121"/>
    </row>
    <row r="32" spans="1:5" s="110" customFormat="1" ht="15" customHeight="1">
      <c r="A32" s="120" t="s">
        <v>3</v>
      </c>
      <c r="B32" s="154"/>
      <c r="C32" s="121"/>
      <c r="E32" s="110">
        <v>822672</v>
      </c>
    </row>
    <row r="33" spans="1:3" s="111" customFormat="1" ht="15" customHeight="1">
      <c r="A33" s="137" t="s">
        <v>1229</v>
      </c>
      <c r="B33" s="155">
        <v>181889</v>
      </c>
      <c r="C33" s="123"/>
    </row>
  </sheetData>
  <mergeCells count="1">
    <mergeCell ref="A2:B2"/>
  </mergeCells>
  <phoneticPr fontId="30" type="noConversion"/>
  <printOptions horizontalCentered="1"/>
  <pageMargins left="0.66" right="0.74803149606299213" top="0.17" bottom="0.17" header="0.51181102362204722" footer="0.17"/>
  <pageSetup paperSize="9" firstPageNumber="4294963191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7"/>
  <sheetViews>
    <sheetView showZeros="0" topLeftCell="A19" workbookViewId="0">
      <selection activeCell="B25" sqref="B25"/>
    </sheetView>
  </sheetViews>
  <sheetFormatPr defaultColWidth="7" defaultRowHeight="15"/>
  <cols>
    <col min="1" max="1" width="45" style="3" customWidth="1"/>
    <col min="2" max="2" width="40.125" style="4" customWidth="1"/>
    <col min="3" max="16384" width="7" style="5"/>
  </cols>
  <sheetData>
    <row r="1" spans="1:2" ht="22.5" customHeight="1">
      <c r="A1" s="9" t="s">
        <v>1256</v>
      </c>
    </row>
    <row r="2" spans="1:2" ht="24.75" customHeight="1">
      <c r="A2" s="178" t="s">
        <v>1413</v>
      </c>
      <c r="B2" s="179"/>
    </row>
    <row r="3" spans="1:2" s="1" customFormat="1" ht="21.75" customHeight="1">
      <c r="A3" s="3"/>
      <c r="B3" s="89" t="s">
        <v>6</v>
      </c>
    </row>
    <row r="4" spans="1:2" s="1" customFormat="1" ht="39" customHeight="1">
      <c r="A4" s="72" t="s">
        <v>1</v>
      </c>
      <c r="B4" s="104" t="s">
        <v>65</v>
      </c>
    </row>
    <row r="5" spans="1:2" s="3" customFormat="1" ht="15" customHeight="1">
      <c r="A5" s="90" t="s">
        <v>1411</v>
      </c>
      <c r="B5" s="125">
        <v>192331</v>
      </c>
    </row>
    <row r="6" spans="1:2" s="3" customFormat="1" ht="15" customHeight="1">
      <c r="A6" s="90" t="s">
        <v>1498</v>
      </c>
      <c r="B6" s="125">
        <v>31398</v>
      </c>
    </row>
    <row r="7" spans="1:2" s="3" customFormat="1" ht="15" customHeight="1">
      <c r="A7" s="90" t="s">
        <v>1499</v>
      </c>
      <c r="B7" s="125">
        <v>0</v>
      </c>
    </row>
    <row r="8" spans="1:2" s="3" customFormat="1" ht="15" customHeight="1">
      <c r="A8" s="90" t="s">
        <v>1500</v>
      </c>
      <c r="B8" s="125">
        <v>0</v>
      </c>
    </row>
    <row r="9" spans="1:2" s="3" customFormat="1" ht="15" customHeight="1">
      <c r="A9" s="90" t="s">
        <v>1501</v>
      </c>
      <c r="B9" s="125">
        <v>8056</v>
      </c>
    </row>
    <row r="10" spans="1:2" s="3" customFormat="1" ht="15" customHeight="1">
      <c r="A10" s="90" t="s">
        <v>1502</v>
      </c>
      <c r="B10" s="125">
        <v>60436</v>
      </c>
    </row>
    <row r="11" spans="1:2" s="3" customFormat="1" ht="15" customHeight="1">
      <c r="A11" s="90" t="s">
        <v>1503</v>
      </c>
      <c r="B11" s="125">
        <v>5209</v>
      </c>
    </row>
    <row r="12" spans="1:2" s="3" customFormat="1" ht="15" customHeight="1">
      <c r="A12" s="90" t="s">
        <v>1504</v>
      </c>
      <c r="B12" s="125">
        <v>2607</v>
      </c>
    </row>
    <row r="13" spans="1:2" s="3" customFormat="1" ht="15" customHeight="1">
      <c r="A13" s="90" t="s">
        <v>1505</v>
      </c>
      <c r="B13" s="125">
        <v>27545</v>
      </c>
    </row>
    <row r="14" spans="1:2" s="3" customFormat="1" ht="15" customHeight="1">
      <c r="A14" s="90" t="s">
        <v>1506</v>
      </c>
      <c r="B14" s="125">
        <v>14362</v>
      </c>
    </row>
    <row r="15" spans="1:2" s="3" customFormat="1" ht="15" customHeight="1">
      <c r="A15" s="90" t="s">
        <v>1507</v>
      </c>
      <c r="B15" s="125">
        <v>20729</v>
      </c>
    </row>
    <row r="16" spans="1:2" s="3" customFormat="1" ht="15" customHeight="1">
      <c r="A16" s="90" t="s">
        <v>1508</v>
      </c>
      <c r="B16" s="125">
        <v>1102</v>
      </c>
    </row>
    <row r="17" spans="1:2" s="3" customFormat="1" ht="15" customHeight="1">
      <c r="A17" s="90" t="s">
        <v>1509</v>
      </c>
      <c r="B17" s="125">
        <v>11106</v>
      </c>
    </row>
    <row r="18" spans="1:2" s="3" customFormat="1" ht="15" customHeight="1">
      <c r="A18" s="90" t="s">
        <v>1510</v>
      </c>
      <c r="B18" s="125">
        <v>2832</v>
      </c>
    </row>
    <row r="19" spans="1:2" s="3" customFormat="1" ht="15" customHeight="1">
      <c r="A19" s="90" t="s">
        <v>1511</v>
      </c>
      <c r="B19" s="125">
        <v>1166</v>
      </c>
    </row>
    <row r="20" spans="1:2" s="3" customFormat="1" ht="15" customHeight="1">
      <c r="A20" s="90" t="s">
        <v>1512</v>
      </c>
      <c r="B20" s="125">
        <v>1422</v>
      </c>
    </row>
    <row r="21" spans="1:2" s="3" customFormat="1" ht="15" customHeight="1">
      <c r="A21" s="90" t="s">
        <v>1513</v>
      </c>
      <c r="B21" s="125">
        <v>0</v>
      </c>
    </row>
    <row r="22" spans="1:2" s="3" customFormat="1" ht="15" customHeight="1">
      <c r="A22" s="90" t="s">
        <v>1514</v>
      </c>
      <c r="B22" s="125">
        <v>0</v>
      </c>
    </row>
    <row r="23" spans="1:2" s="3" customFormat="1" ht="15" customHeight="1">
      <c r="A23" s="90" t="s">
        <v>1515</v>
      </c>
      <c r="B23" s="125">
        <v>168</v>
      </c>
    </row>
    <row r="24" spans="1:2" s="3" customFormat="1" ht="15" customHeight="1">
      <c r="A24" s="90" t="s">
        <v>1516</v>
      </c>
      <c r="B24" s="125">
        <v>2035</v>
      </c>
    </row>
    <row r="25" spans="1:2" s="3" customFormat="1" ht="15" customHeight="1">
      <c r="A25" s="90" t="s">
        <v>1517</v>
      </c>
      <c r="B25" s="125">
        <v>573</v>
      </c>
    </row>
    <row r="26" spans="1:2" s="3" customFormat="1" ht="15" customHeight="1">
      <c r="A26" s="90" t="s">
        <v>1518</v>
      </c>
      <c r="B26" s="125">
        <v>0</v>
      </c>
    </row>
    <row r="27" spans="1:2" s="3" customFormat="1" ht="15" customHeight="1">
      <c r="A27" s="90" t="s">
        <v>1519</v>
      </c>
      <c r="B27" s="125">
        <v>1224</v>
      </c>
    </row>
    <row r="28" spans="1:2" s="3" customFormat="1" ht="15" customHeight="1">
      <c r="A28" s="90" t="s">
        <v>1520</v>
      </c>
      <c r="B28" s="125">
        <v>361</v>
      </c>
    </row>
    <row r="29" spans="1:2" s="3" customFormat="1" ht="15" customHeight="1">
      <c r="A29" s="90" t="s">
        <v>1521</v>
      </c>
      <c r="B29" s="125">
        <v>0</v>
      </c>
    </row>
    <row r="30" spans="1:2" s="1" customFormat="1" ht="15" customHeight="1">
      <c r="A30" s="92" t="s">
        <v>3</v>
      </c>
      <c r="B30" s="16"/>
    </row>
    <row r="31" spans="1:2" s="1" customFormat="1" ht="15" customHeight="1">
      <c r="A31" s="93" t="s">
        <v>21</v>
      </c>
      <c r="B31" s="27">
        <v>192331</v>
      </c>
    </row>
    <row r="32" spans="1: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</sheetData>
  <mergeCells count="1">
    <mergeCell ref="A2:B2"/>
  </mergeCells>
  <phoneticPr fontId="30" type="noConversion"/>
  <printOptions horizontalCentered="1"/>
  <pageMargins left="0.35433070866141736" right="0.59055118110236227" top="0.15748031496062992" bottom="0.15748031496062992" header="0.15748031496062992" footer="0.15748031496062992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410"/>
  <sheetViews>
    <sheetView showZeros="0" topLeftCell="A13" workbookViewId="0">
      <selection activeCell="C12" sqref="C12"/>
    </sheetView>
  </sheetViews>
  <sheetFormatPr defaultRowHeight="13.5"/>
  <cols>
    <col min="1" max="1" width="17.125" customWidth="1"/>
    <col min="2" max="2" width="47.875" customWidth="1"/>
    <col min="3" max="3" width="18.625" customWidth="1"/>
  </cols>
  <sheetData>
    <row r="1" spans="1:3" ht="29.25" customHeight="1">
      <c r="A1" s="9" t="s">
        <v>1475</v>
      </c>
      <c r="B1" s="9"/>
      <c r="C1" s="9"/>
    </row>
    <row r="2" spans="1:3" ht="28.5" customHeight="1">
      <c r="A2" s="180" t="s">
        <v>1449</v>
      </c>
      <c r="B2" s="180"/>
      <c r="C2" s="180"/>
    </row>
    <row r="3" spans="1:3" ht="21.75" customHeight="1">
      <c r="A3" s="181" t="s">
        <v>1239</v>
      </c>
      <c r="B3" s="181"/>
      <c r="C3" s="181"/>
    </row>
    <row r="4" spans="1:3" ht="15" customHeight="1">
      <c r="A4" s="174" t="s">
        <v>1522</v>
      </c>
      <c r="B4" s="174" t="s">
        <v>1530</v>
      </c>
      <c r="C4" s="174" t="s">
        <v>65</v>
      </c>
    </row>
    <row r="5" spans="1:3" ht="15" customHeight="1">
      <c r="A5" s="173"/>
      <c r="B5" s="173" t="s">
        <v>1523</v>
      </c>
      <c r="C5" s="173">
        <f>SUM(C6,C259,C296,C314,C435,C490,C546,C595,C712,C784,C861,C885,C1016,C1080,C1156,C1183,C1212,C1222,C1301,C1319,C1372,C1375,C1383)</f>
        <v>192331</v>
      </c>
    </row>
    <row r="6" spans="1:3" ht="15" customHeight="1">
      <c r="A6" s="173">
        <v>201</v>
      </c>
      <c r="B6" s="173" t="s">
        <v>1524</v>
      </c>
      <c r="C6" s="173">
        <f>SUM(C7,C19,C28,C40,C52,C63,C74,C86,C95,C105,C120,C129,C140,C152,C162,C175,C182,C189,C198,C204,C211,C219,C226,C232,C238,C244,C250,C256)</f>
        <v>31398</v>
      </c>
    </row>
    <row r="7" spans="1:3" ht="15" customHeight="1">
      <c r="A7" s="173">
        <v>20101</v>
      </c>
      <c r="B7" s="173" t="s">
        <v>1525</v>
      </c>
      <c r="C7" s="173">
        <f>SUM(C8:C18)</f>
        <v>579</v>
      </c>
    </row>
    <row r="8" spans="1:3" ht="15" customHeight="1">
      <c r="A8" s="173">
        <v>2010101</v>
      </c>
      <c r="B8" s="173" t="s">
        <v>1526</v>
      </c>
      <c r="C8" s="173">
        <v>526</v>
      </c>
    </row>
    <row r="9" spans="1:3" ht="15" customHeight="1">
      <c r="A9" s="173">
        <v>2010102</v>
      </c>
      <c r="B9" s="173" t="s">
        <v>1527</v>
      </c>
      <c r="C9" s="173">
        <v>13</v>
      </c>
    </row>
    <row r="10" spans="1:3" ht="15" customHeight="1">
      <c r="A10" s="173">
        <v>2010103</v>
      </c>
      <c r="B10" s="173" t="s">
        <v>1528</v>
      </c>
      <c r="C10" s="173">
        <v>0</v>
      </c>
    </row>
    <row r="11" spans="1:3" ht="15" customHeight="1">
      <c r="A11" s="173">
        <v>2010104</v>
      </c>
      <c r="B11" s="173" t="s">
        <v>1529</v>
      </c>
      <c r="C11" s="173">
        <v>40</v>
      </c>
    </row>
    <row r="12" spans="1:3" ht="15" customHeight="1">
      <c r="A12" s="173">
        <v>2010105</v>
      </c>
      <c r="B12" s="173" t="s">
        <v>69</v>
      </c>
      <c r="C12" s="173">
        <v>0</v>
      </c>
    </row>
    <row r="13" spans="1:3" ht="15" customHeight="1">
      <c r="A13" s="173">
        <v>2010106</v>
      </c>
      <c r="B13" s="173" t="s">
        <v>70</v>
      </c>
      <c r="C13" s="173">
        <v>0</v>
      </c>
    </row>
    <row r="14" spans="1:3" ht="15" customHeight="1">
      <c r="A14" s="173">
        <v>2010107</v>
      </c>
      <c r="B14" s="173" t="s">
        <v>71</v>
      </c>
      <c r="C14" s="173">
        <v>0</v>
      </c>
    </row>
    <row r="15" spans="1:3" ht="15" customHeight="1">
      <c r="A15" s="173">
        <v>2010108</v>
      </c>
      <c r="B15" s="173" t="s">
        <v>72</v>
      </c>
      <c r="C15" s="173">
        <v>0</v>
      </c>
    </row>
    <row r="16" spans="1:3" ht="15" customHeight="1">
      <c r="A16" s="173">
        <v>2010109</v>
      </c>
      <c r="B16" s="173" t="s">
        <v>73</v>
      </c>
      <c r="C16" s="173">
        <v>0</v>
      </c>
    </row>
    <row r="17" spans="1:3" ht="15" customHeight="1">
      <c r="A17" s="173">
        <v>2010150</v>
      </c>
      <c r="B17" s="173" t="s">
        <v>74</v>
      </c>
      <c r="C17" s="173">
        <v>0</v>
      </c>
    </row>
    <row r="18" spans="1:3" ht="15" customHeight="1">
      <c r="A18" s="173">
        <v>2010199</v>
      </c>
      <c r="B18" s="173" t="s">
        <v>75</v>
      </c>
      <c r="C18" s="173">
        <v>0</v>
      </c>
    </row>
    <row r="19" spans="1:3" ht="15" customHeight="1">
      <c r="A19" s="173">
        <v>20102</v>
      </c>
      <c r="B19" s="173" t="s">
        <v>76</v>
      </c>
      <c r="C19" s="173">
        <f>SUM(C20:C27)</f>
        <v>460</v>
      </c>
    </row>
    <row r="20" spans="1:3" ht="15" customHeight="1">
      <c r="A20" s="173">
        <v>2010201</v>
      </c>
      <c r="B20" s="173" t="s">
        <v>66</v>
      </c>
      <c r="C20" s="173">
        <v>420</v>
      </c>
    </row>
    <row r="21" spans="1:3" ht="15" customHeight="1">
      <c r="A21" s="173">
        <v>2010202</v>
      </c>
      <c r="B21" s="173" t="s">
        <v>67</v>
      </c>
      <c r="C21" s="173">
        <v>0</v>
      </c>
    </row>
    <row r="22" spans="1:3" ht="15" customHeight="1">
      <c r="A22" s="173">
        <v>2010203</v>
      </c>
      <c r="B22" s="173" t="s">
        <v>68</v>
      </c>
      <c r="C22" s="173">
        <v>0</v>
      </c>
    </row>
    <row r="23" spans="1:3" ht="15" customHeight="1">
      <c r="A23" s="173">
        <v>2010204</v>
      </c>
      <c r="B23" s="173" t="s">
        <v>77</v>
      </c>
      <c r="C23" s="173">
        <v>40</v>
      </c>
    </row>
    <row r="24" spans="1:3" ht="15" customHeight="1">
      <c r="A24" s="173">
        <v>2010205</v>
      </c>
      <c r="B24" s="173" t="s">
        <v>78</v>
      </c>
      <c r="C24" s="173">
        <v>0</v>
      </c>
    </row>
    <row r="25" spans="1:3" ht="15" customHeight="1">
      <c r="A25" s="173">
        <v>2010206</v>
      </c>
      <c r="B25" s="173" t="s">
        <v>79</v>
      </c>
      <c r="C25" s="173">
        <v>0</v>
      </c>
    </row>
    <row r="26" spans="1:3" ht="15" customHeight="1">
      <c r="A26" s="173">
        <v>2010250</v>
      </c>
      <c r="B26" s="173" t="s">
        <v>74</v>
      </c>
      <c r="C26" s="173">
        <v>0</v>
      </c>
    </row>
    <row r="27" spans="1:3" ht="15" customHeight="1">
      <c r="A27" s="173">
        <v>2010299</v>
      </c>
      <c r="B27" s="173" t="s">
        <v>80</v>
      </c>
      <c r="C27" s="173">
        <v>0</v>
      </c>
    </row>
    <row r="28" spans="1:3" ht="15" customHeight="1">
      <c r="A28" s="173">
        <v>20103</v>
      </c>
      <c r="B28" s="173" t="s">
        <v>81</v>
      </c>
      <c r="C28" s="173">
        <f>SUM(C29:C39)</f>
        <v>17915</v>
      </c>
    </row>
    <row r="29" spans="1:3" ht="15" customHeight="1">
      <c r="A29" s="173">
        <v>2010301</v>
      </c>
      <c r="B29" s="173" t="s">
        <v>66</v>
      </c>
      <c r="C29" s="173">
        <v>17336</v>
      </c>
    </row>
    <row r="30" spans="1:3" ht="15" customHeight="1">
      <c r="A30" s="173">
        <v>2010302</v>
      </c>
      <c r="B30" s="173" t="s">
        <v>67</v>
      </c>
      <c r="C30" s="173">
        <v>0</v>
      </c>
    </row>
    <row r="31" spans="1:3" ht="15" customHeight="1">
      <c r="A31" s="173">
        <v>2010303</v>
      </c>
      <c r="B31" s="173" t="s">
        <v>68</v>
      </c>
      <c r="C31" s="173">
        <v>0</v>
      </c>
    </row>
    <row r="32" spans="1:3" ht="15" customHeight="1">
      <c r="A32" s="173">
        <v>2010304</v>
      </c>
      <c r="B32" s="173" t="s">
        <v>82</v>
      </c>
      <c r="C32" s="173">
        <v>0</v>
      </c>
    </row>
    <row r="33" spans="1:3" ht="15" customHeight="1">
      <c r="A33" s="173">
        <v>2010305</v>
      </c>
      <c r="B33" s="173" t="s">
        <v>83</v>
      </c>
      <c r="C33" s="173">
        <v>7</v>
      </c>
    </row>
    <row r="34" spans="1:3" ht="15" customHeight="1">
      <c r="A34" s="173">
        <v>2010306</v>
      </c>
      <c r="B34" s="173" t="s">
        <v>84</v>
      </c>
      <c r="C34" s="173">
        <v>0</v>
      </c>
    </row>
    <row r="35" spans="1:3" ht="15" customHeight="1">
      <c r="A35" s="173">
        <v>2010307</v>
      </c>
      <c r="B35" s="173" t="s">
        <v>85</v>
      </c>
      <c r="C35" s="173">
        <v>0</v>
      </c>
    </row>
    <row r="36" spans="1:3" ht="15" customHeight="1">
      <c r="A36" s="173">
        <v>2010308</v>
      </c>
      <c r="B36" s="173" t="s">
        <v>86</v>
      </c>
      <c r="C36" s="173">
        <v>-10</v>
      </c>
    </row>
    <row r="37" spans="1:3" ht="15" customHeight="1">
      <c r="A37" s="173">
        <v>2010309</v>
      </c>
      <c r="B37" s="173" t="s">
        <v>87</v>
      </c>
      <c r="C37" s="173">
        <v>0</v>
      </c>
    </row>
    <row r="38" spans="1:3" ht="15" customHeight="1">
      <c r="A38" s="173">
        <v>2010350</v>
      </c>
      <c r="B38" s="173" t="s">
        <v>74</v>
      </c>
      <c r="C38" s="173">
        <v>0</v>
      </c>
    </row>
    <row r="39" spans="1:3" ht="15" customHeight="1">
      <c r="A39" s="173">
        <v>2010399</v>
      </c>
      <c r="B39" s="173" t="s">
        <v>88</v>
      </c>
      <c r="C39" s="173">
        <v>582</v>
      </c>
    </row>
    <row r="40" spans="1:3" ht="15" customHeight="1">
      <c r="A40" s="173">
        <v>20104</v>
      </c>
      <c r="B40" s="173" t="s">
        <v>89</v>
      </c>
      <c r="C40" s="173">
        <f>SUM(C41:C51)</f>
        <v>303</v>
      </c>
    </row>
    <row r="41" spans="1:3" ht="15" customHeight="1">
      <c r="A41" s="173">
        <v>2010401</v>
      </c>
      <c r="B41" s="173" t="s">
        <v>66</v>
      </c>
      <c r="C41" s="173">
        <v>303</v>
      </c>
    </row>
    <row r="42" spans="1:3" ht="15" customHeight="1">
      <c r="A42" s="173">
        <v>2010402</v>
      </c>
      <c r="B42" s="173" t="s">
        <v>67</v>
      </c>
      <c r="C42" s="173">
        <v>0</v>
      </c>
    </row>
    <row r="43" spans="1:3" ht="15" customHeight="1">
      <c r="A43" s="173">
        <v>2010403</v>
      </c>
      <c r="B43" s="173" t="s">
        <v>68</v>
      </c>
      <c r="C43" s="173">
        <v>0</v>
      </c>
    </row>
    <row r="44" spans="1:3" ht="15" customHeight="1">
      <c r="A44" s="173">
        <v>2010404</v>
      </c>
      <c r="B44" s="173" t="s">
        <v>90</v>
      </c>
      <c r="C44" s="173">
        <v>0</v>
      </c>
    </row>
    <row r="45" spans="1:3" ht="15" customHeight="1">
      <c r="A45" s="173">
        <v>2010405</v>
      </c>
      <c r="B45" s="173" t="s">
        <v>91</v>
      </c>
      <c r="C45" s="173">
        <v>0</v>
      </c>
    </row>
    <row r="46" spans="1:3" ht="15" customHeight="1">
      <c r="A46" s="173">
        <v>2010406</v>
      </c>
      <c r="B46" s="173" t="s">
        <v>92</v>
      </c>
      <c r="C46" s="173">
        <v>0</v>
      </c>
    </row>
    <row r="47" spans="1:3" ht="15" customHeight="1">
      <c r="A47" s="173">
        <v>2010407</v>
      </c>
      <c r="B47" s="173" t="s">
        <v>93</v>
      </c>
      <c r="C47" s="173">
        <v>0</v>
      </c>
    </row>
    <row r="48" spans="1:3" ht="15" customHeight="1">
      <c r="A48" s="173">
        <v>2010408</v>
      </c>
      <c r="B48" s="173" t="s">
        <v>94</v>
      </c>
      <c r="C48" s="173">
        <v>0</v>
      </c>
    </row>
    <row r="49" spans="1:3" ht="15" customHeight="1">
      <c r="A49" s="173">
        <v>2010409</v>
      </c>
      <c r="B49" s="173" t="s">
        <v>95</v>
      </c>
      <c r="C49" s="173">
        <v>0</v>
      </c>
    </row>
    <row r="50" spans="1:3" ht="15" customHeight="1">
      <c r="A50" s="173">
        <v>2010450</v>
      </c>
      <c r="B50" s="173" t="s">
        <v>74</v>
      </c>
      <c r="C50" s="173">
        <v>0</v>
      </c>
    </row>
    <row r="51" spans="1:3" ht="15" customHeight="1">
      <c r="A51" s="173">
        <v>2010499</v>
      </c>
      <c r="B51" s="173" t="s">
        <v>96</v>
      </c>
      <c r="C51" s="173">
        <v>0</v>
      </c>
    </row>
    <row r="52" spans="1:3" ht="15" customHeight="1">
      <c r="A52" s="173">
        <v>20105</v>
      </c>
      <c r="B52" s="173" t="s">
        <v>97</v>
      </c>
      <c r="C52" s="173">
        <f>SUM(C53:C62)</f>
        <v>481</v>
      </c>
    </row>
    <row r="53" spans="1:3" ht="15" customHeight="1">
      <c r="A53" s="173">
        <v>2010501</v>
      </c>
      <c r="B53" s="173" t="s">
        <v>66</v>
      </c>
      <c r="C53" s="173">
        <v>440</v>
      </c>
    </row>
    <row r="54" spans="1:3" ht="15" customHeight="1">
      <c r="A54" s="173">
        <v>2010502</v>
      </c>
      <c r="B54" s="173" t="s">
        <v>67</v>
      </c>
      <c r="C54" s="173">
        <v>0</v>
      </c>
    </row>
    <row r="55" spans="1:3" ht="15" customHeight="1">
      <c r="A55" s="173">
        <v>2010503</v>
      </c>
      <c r="B55" s="173" t="s">
        <v>68</v>
      </c>
      <c r="C55" s="173">
        <v>0</v>
      </c>
    </row>
    <row r="56" spans="1:3" ht="15" customHeight="1">
      <c r="A56" s="173">
        <v>2010504</v>
      </c>
      <c r="B56" s="173" t="s">
        <v>98</v>
      </c>
      <c r="C56" s="173">
        <v>0</v>
      </c>
    </row>
    <row r="57" spans="1:3" ht="15" customHeight="1">
      <c r="A57" s="173">
        <v>2010505</v>
      </c>
      <c r="B57" s="173" t="s">
        <v>99</v>
      </c>
      <c r="C57" s="173">
        <v>38</v>
      </c>
    </row>
    <row r="58" spans="1:3" ht="15" customHeight="1">
      <c r="A58" s="173">
        <v>2010506</v>
      </c>
      <c r="B58" s="173" t="s">
        <v>100</v>
      </c>
      <c r="C58" s="173">
        <v>0</v>
      </c>
    </row>
    <row r="59" spans="1:3" ht="15" customHeight="1">
      <c r="A59" s="173">
        <v>2010507</v>
      </c>
      <c r="B59" s="173" t="s">
        <v>101</v>
      </c>
      <c r="C59" s="173">
        <v>3</v>
      </c>
    </row>
    <row r="60" spans="1:3" ht="15" customHeight="1">
      <c r="A60" s="173">
        <v>2010508</v>
      </c>
      <c r="B60" s="173" t="s">
        <v>102</v>
      </c>
      <c r="C60" s="173">
        <v>0</v>
      </c>
    </row>
    <row r="61" spans="1:3" ht="15" customHeight="1">
      <c r="A61" s="173">
        <v>2010550</v>
      </c>
      <c r="B61" s="173" t="s">
        <v>74</v>
      </c>
      <c r="C61" s="173">
        <v>0</v>
      </c>
    </row>
    <row r="62" spans="1:3" ht="15" customHeight="1">
      <c r="A62" s="173">
        <v>2010599</v>
      </c>
      <c r="B62" s="173" t="s">
        <v>103</v>
      </c>
      <c r="C62" s="173">
        <v>0</v>
      </c>
    </row>
    <row r="63" spans="1:3" ht="15" customHeight="1">
      <c r="A63" s="173">
        <v>20106</v>
      </c>
      <c r="B63" s="173" t="s">
        <v>104</v>
      </c>
      <c r="C63" s="173">
        <f>SUM(C64:C73)</f>
        <v>1859</v>
      </c>
    </row>
    <row r="64" spans="1:3" ht="15" customHeight="1">
      <c r="A64" s="173">
        <v>2010601</v>
      </c>
      <c r="B64" s="173" t="s">
        <v>66</v>
      </c>
      <c r="C64" s="173">
        <v>1717</v>
      </c>
    </row>
    <row r="65" spans="1:3" ht="15" customHeight="1">
      <c r="A65" s="173">
        <v>2010602</v>
      </c>
      <c r="B65" s="173" t="s">
        <v>67</v>
      </c>
      <c r="C65" s="173">
        <v>10</v>
      </c>
    </row>
    <row r="66" spans="1:3" ht="15" customHeight="1">
      <c r="A66" s="173">
        <v>2010603</v>
      </c>
      <c r="B66" s="173" t="s">
        <v>68</v>
      </c>
      <c r="C66" s="173">
        <v>0</v>
      </c>
    </row>
    <row r="67" spans="1:3" ht="15" customHeight="1">
      <c r="A67" s="173">
        <v>2010604</v>
      </c>
      <c r="B67" s="173" t="s">
        <v>105</v>
      </c>
      <c r="C67" s="173">
        <v>0</v>
      </c>
    </row>
    <row r="68" spans="1:3" ht="15" customHeight="1">
      <c r="A68" s="173">
        <v>2010605</v>
      </c>
      <c r="B68" s="173" t="s">
        <v>106</v>
      </c>
      <c r="C68" s="173">
        <v>0</v>
      </c>
    </row>
    <row r="69" spans="1:3" ht="15" customHeight="1">
      <c r="A69" s="173">
        <v>2010606</v>
      </c>
      <c r="B69" s="173" t="s">
        <v>107</v>
      </c>
      <c r="C69" s="173">
        <v>0</v>
      </c>
    </row>
    <row r="70" spans="1:3" ht="15" customHeight="1">
      <c r="A70" s="173">
        <v>2010607</v>
      </c>
      <c r="B70" s="173" t="s">
        <v>108</v>
      </c>
      <c r="C70" s="173">
        <v>0</v>
      </c>
    </row>
    <row r="71" spans="1:3" ht="15" customHeight="1">
      <c r="A71" s="173">
        <v>2010608</v>
      </c>
      <c r="B71" s="173" t="s">
        <v>109</v>
      </c>
      <c r="C71" s="173">
        <v>132</v>
      </c>
    </row>
    <row r="72" spans="1:3" ht="15" customHeight="1">
      <c r="A72" s="173">
        <v>2010650</v>
      </c>
      <c r="B72" s="173" t="s">
        <v>74</v>
      </c>
      <c r="C72" s="173">
        <v>0</v>
      </c>
    </row>
    <row r="73" spans="1:3" ht="15" customHeight="1">
      <c r="A73" s="173">
        <v>2010699</v>
      </c>
      <c r="B73" s="173" t="s">
        <v>110</v>
      </c>
      <c r="C73" s="173">
        <v>0</v>
      </c>
    </row>
    <row r="74" spans="1:3" ht="15" customHeight="1">
      <c r="A74" s="173">
        <v>20107</v>
      </c>
      <c r="B74" s="173" t="s">
        <v>111</v>
      </c>
      <c r="C74" s="173">
        <f>SUM(C75:C85)</f>
        <v>2263</v>
      </c>
    </row>
    <row r="75" spans="1:3" ht="15" customHeight="1">
      <c r="A75" s="173">
        <v>2010701</v>
      </c>
      <c r="B75" s="173" t="s">
        <v>66</v>
      </c>
      <c r="C75" s="173">
        <v>1822</v>
      </c>
    </row>
    <row r="76" spans="1:3" ht="15" customHeight="1">
      <c r="A76" s="173">
        <v>2010702</v>
      </c>
      <c r="B76" s="173" t="s">
        <v>67</v>
      </c>
      <c r="C76" s="173">
        <v>0</v>
      </c>
    </row>
    <row r="77" spans="1:3" ht="15" customHeight="1">
      <c r="A77" s="173">
        <v>2010703</v>
      </c>
      <c r="B77" s="173" t="s">
        <v>68</v>
      </c>
      <c r="C77" s="173">
        <v>0</v>
      </c>
    </row>
    <row r="78" spans="1:3" ht="15" customHeight="1">
      <c r="A78" s="173">
        <v>2010704</v>
      </c>
      <c r="B78" s="173" t="s">
        <v>112</v>
      </c>
      <c r="C78" s="173">
        <v>0</v>
      </c>
    </row>
    <row r="79" spans="1:3" ht="15" customHeight="1">
      <c r="A79" s="173">
        <v>2010705</v>
      </c>
      <c r="B79" s="173" t="s">
        <v>113</v>
      </c>
      <c r="C79" s="173">
        <v>0</v>
      </c>
    </row>
    <row r="80" spans="1:3" ht="15" customHeight="1">
      <c r="A80" s="173">
        <v>2010706</v>
      </c>
      <c r="B80" s="173" t="s">
        <v>114</v>
      </c>
      <c r="C80" s="173">
        <v>441</v>
      </c>
    </row>
    <row r="81" spans="1:3" ht="15" customHeight="1">
      <c r="A81" s="173">
        <v>2010707</v>
      </c>
      <c r="B81" s="173" t="s">
        <v>115</v>
      </c>
      <c r="C81" s="173">
        <v>0</v>
      </c>
    </row>
    <row r="82" spans="1:3" ht="15" customHeight="1">
      <c r="A82" s="173">
        <v>2010708</v>
      </c>
      <c r="B82" s="173" t="s">
        <v>116</v>
      </c>
      <c r="C82" s="173">
        <v>0</v>
      </c>
    </row>
    <row r="83" spans="1:3" ht="15" customHeight="1">
      <c r="A83" s="173">
        <v>2010709</v>
      </c>
      <c r="B83" s="173" t="s">
        <v>108</v>
      </c>
      <c r="C83" s="173">
        <v>0</v>
      </c>
    </row>
    <row r="84" spans="1:3" ht="15" customHeight="1">
      <c r="A84" s="173">
        <v>2010750</v>
      </c>
      <c r="B84" s="173" t="s">
        <v>74</v>
      </c>
      <c r="C84" s="173">
        <v>0</v>
      </c>
    </row>
    <row r="85" spans="1:3" ht="15" customHeight="1">
      <c r="A85" s="173">
        <v>2010799</v>
      </c>
      <c r="B85" s="173" t="s">
        <v>117</v>
      </c>
      <c r="C85" s="173">
        <v>0</v>
      </c>
    </row>
    <row r="86" spans="1:3" ht="15" customHeight="1">
      <c r="A86" s="173">
        <v>20108</v>
      </c>
      <c r="B86" s="173" t="s">
        <v>118</v>
      </c>
      <c r="C86" s="173">
        <f>SUM(C87:C94)</f>
        <v>258</v>
      </c>
    </row>
    <row r="87" spans="1:3" ht="15" customHeight="1">
      <c r="A87" s="173">
        <v>2010801</v>
      </c>
      <c r="B87" s="173" t="s">
        <v>66</v>
      </c>
      <c r="C87" s="173">
        <v>253</v>
      </c>
    </row>
    <row r="88" spans="1:3" ht="15" customHeight="1">
      <c r="A88" s="173">
        <v>2010802</v>
      </c>
      <c r="B88" s="173" t="s">
        <v>67</v>
      </c>
      <c r="C88" s="173">
        <v>0</v>
      </c>
    </row>
    <row r="89" spans="1:3" ht="15" customHeight="1">
      <c r="A89" s="173">
        <v>2010803</v>
      </c>
      <c r="B89" s="173" t="s">
        <v>68</v>
      </c>
      <c r="C89" s="173">
        <v>0</v>
      </c>
    </row>
    <row r="90" spans="1:3" ht="15" customHeight="1">
      <c r="A90" s="173">
        <v>2010804</v>
      </c>
      <c r="B90" s="173" t="s">
        <v>119</v>
      </c>
      <c r="C90" s="173">
        <v>5</v>
      </c>
    </row>
    <row r="91" spans="1:3" ht="15" customHeight="1">
      <c r="A91" s="173">
        <v>2010805</v>
      </c>
      <c r="B91" s="173" t="s">
        <v>120</v>
      </c>
      <c r="C91" s="173">
        <v>0</v>
      </c>
    </row>
    <row r="92" spans="1:3" ht="15" customHeight="1">
      <c r="A92" s="173">
        <v>2010806</v>
      </c>
      <c r="B92" s="173" t="s">
        <v>108</v>
      </c>
      <c r="C92" s="173">
        <v>0</v>
      </c>
    </row>
    <row r="93" spans="1:3" ht="15" customHeight="1">
      <c r="A93" s="173">
        <v>2010850</v>
      </c>
      <c r="B93" s="173" t="s">
        <v>74</v>
      </c>
      <c r="C93" s="173">
        <v>0</v>
      </c>
    </row>
    <row r="94" spans="1:3" ht="15" customHeight="1">
      <c r="A94" s="173">
        <v>2010899</v>
      </c>
      <c r="B94" s="173" t="s">
        <v>121</v>
      </c>
      <c r="C94" s="173">
        <v>0</v>
      </c>
    </row>
    <row r="95" spans="1:3" ht="15" customHeight="1">
      <c r="A95" s="173">
        <v>20109</v>
      </c>
      <c r="B95" s="173" t="s">
        <v>122</v>
      </c>
      <c r="C95" s="173">
        <f>SUM(C96:C104)</f>
        <v>0</v>
      </c>
    </row>
    <row r="96" spans="1:3" ht="15" customHeight="1">
      <c r="A96" s="173">
        <v>2010901</v>
      </c>
      <c r="B96" s="173" t="s">
        <v>66</v>
      </c>
      <c r="C96" s="173">
        <v>0</v>
      </c>
    </row>
    <row r="97" spans="1:3" ht="15" customHeight="1">
      <c r="A97" s="173">
        <v>2010902</v>
      </c>
      <c r="B97" s="173" t="s">
        <v>67</v>
      </c>
      <c r="C97" s="173">
        <v>0</v>
      </c>
    </row>
    <row r="98" spans="1:3" ht="15" customHeight="1">
      <c r="A98" s="173">
        <v>2010903</v>
      </c>
      <c r="B98" s="173" t="s">
        <v>68</v>
      </c>
      <c r="C98" s="173">
        <v>0</v>
      </c>
    </row>
    <row r="99" spans="1:3" ht="15" customHeight="1">
      <c r="A99" s="173">
        <v>2010904</v>
      </c>
      <c r="B99" s="173" t="s">
        <v>123</v>
      </c>
      <c r="C99" s="173">
        <v>0</v>
      </c>
    </row>
    <row r="100" spans="1:3" ht="15" customHeight="1">
      <c r="A100" s="173">
        <v>2010905</v>
      </c>
      <c r="B100" s="173" t="s">
        <v>124</v>
      </c>
      <c r="C100" s="173">
        <v>0</v>
      </c>
    </row>
    <row r="101" spans="1:3" ht="15" customHeight="1">
      <c r="A101" s="173">
        <v>2010907</v>
      </c>
      <c r="B101" s="173" t="s">
        <v>125</v>
      </c>
      <c r="C101" s="173">
        <v>0</v>
      </c>
    </row>
    <row r="102" spans="1:3" ht="15" customHeight="1">
      <c r="A102" s="173">
        <v>2010908</v>
      </c>
      <c r="B102" s="173" t="s">
        <v>108</v>
      </c>
      <c r="C102" s="173">
        <v>0</v>
      </c>
    </row>
    <row r="103" spans="1:3" ht="15" customHeight="1">
      <c r="A103" s="173">
        <v>2010950</v>
      </c>
      <c r="B103" s="173" t="s">
        <v>74</v>
      </c>
      <c r="C103" s="173">
        <v>0</v>
      </c>
    </row>
    <row r="104" spans="1:3" ht="15" customHeight="1">
      <c r="A104" s="173">
        <v>2010999</v>
      </c>
      <c r="B104" s="173" t="s">
        <v>126</v>
      </c>
      <c r="C104" s="173">
        <v>0</v>
      </c>
    </row>
    <row r="105" spans="1:3" ht="15" customHeight="1">
      <c r="A105" s="173">
        <v>20110</v>
      </c>
      <c r="B105" s="173" t="s">
        <v>127</v>
      </c>
      <c r="C105" s="173">
        <f>SUM(C106:C119)</f>
        <v>534</v>
      </c>
    </row>
    <row r="106" spans="1:3" ht="15" customHeight="1">
      <c r="A106" s="173">
        <v>2011001</v>
      </c>
      <c r="B106" s="173" t="s">
        <v>66</v>
      </c>
      <c r="C106" s="173">
        <v>502</v>
      </c>
    </row>
    <row r="107" spans="1:3" ht="15" customHeight="1">
      <c r="A107" s="173">
        <v>2011002</v>
      </c>
      <c r="B107" s="173" t="s">
        <v>67</v>
      </c>
      <c r="C107" s="173">
        <v>0</v>
      </c>
    </row>
    <row r="108" spans="1:3" ht="15" customHeight="1">
      <c r="A108" s="173">
        <v>2011003</v>
      </c>
      <c r="B108" s="173" t="s">
        <v>68</v>
      </c>
      <c r="C108" s="173">
        <v>0</v>
      </c>
    </row>
    <row r="109" spans="1:3" ht="15" customHeight="1">
      <c r="A109" s="173">
        <v>2011004</v>
      </c>
      <c r="B109" s="173" t="s">
        <v>128</v>
      </c>
      <c r="C109" s="173">
        <v>0</v>
      </c>
    </row>
    <row r="110" spans="1:3" ht="15" customHeight="1">
      <c r="A110" s="173">
        <v>2011005</v>
      </c>
      <c r="B110" s="173" t="s">
        <v>129</v>
      </c>
      <c r="C110" s="173">
        <v>0</v>
      </c>
    </row>
    <row r="111" spans="1:3" ht="15" customHeight="1">
      <c r="A111" s="173">
        <v>2011006</v>
      </c>
      <c r="B111" s="173" t="s">
        <v>130</v>
      </c>
      <c r="C111" s="173">
        <v>32</v>
      </c>
    </row>
    <row r="112" spans="1:3" ht="15" customHeight="1">
      <c r="A112" s="173">
        <v>2011007</v>
      </c>
      <c r="B112" s="173" t="s">
        <v>131</v>
      </c>
      <c r="C112" s="173">
        <v>0</v>
      </c>
    </row>
    <row r="113" spans="1:3" ht="15" customHeight="1">
      <c r="A113" s="173">
        <v>2011008</v>
      </c>
      <c r="B113" s="173" t="s">
        <v>132</v>
      </c>
      <c r="C113" s="173">
        <v>0</v>
      </c>
    </row>
    <row r="114" spans="1:3" ht="15" customHeight="1">
      <c r="A114" s="173">
        <v>2011009</v>
      </c>
      <c r="B114" s="173" t="s">
        <v>133</v>
      </c>
      <c r="C114" s="173">
        <v>0</v>
      </c>
    </row>
    <row r="115" spans="1:3" ht="15" customHeight="1">
      <c r="A115" s="173">
        <v>2011010</v>
      </c>
      <c r="B115" s="173" t="s">
        <v>134</v>
      </c>
      <c r="C115" s="173">
        <v>0</v>
      </c>
    </row>
    <row r="116" spans="1:3" ht="15" customHeight="1">
      <c r="A116" s="173">
        <v>2011011</v>
      </c>
      <c r="B116" s="173" t="s">
        <v>135</v>
      </c>
      <c r="C116" s="173">
        <v>0</v>
      </c>
    </row>
    <row r="117" spans="1:3" ht="15" customHeight="1">
      <c r="A117" s="173">
        <v>2011012</v>
      </c>
      <c r="B117" s="173" t="s">
        <v>136</v>
      </c>
      <c r="C117" s="173">
        <v>0</v>
      </c>
    </row>
    <row r="118" spans="1:3" ht="15" customHeight="1">
      <c r="A118" s="173">
        <v>2011050</v>
      </c>
      <c r="B118" s="173" t="s">
        <v>74</v>
      </c>
      <c r="C118" s="173">
        <v>0</v>
      </c>
    </row>
    <row r="119" spans="1:3" ht="15" customHeight="1">
      <c r="A119" s="173">
        <v>2011099</v>
      </c>
      <c r="B119" s="173" t="s">
        <v>137</v>
      </c>
      <c r="C119" s="173">
        <v>0</v>
      </c>
    </row>
    <row r="120" spans="1:3" ht="15" customHeight="1">
      <c r="A120" s="173">
        <v>20111</v>
      </c>
      <c r="B120" s="173" t="s">
        <v>138</v>
      </c>
      <c r="C120" s="173">
        <f>SUM(C121:C128)</f>
        <v>1099</v>
      </c>
    </row>
    <row r="121" spans="1:3" ht="15" customHeight="1">
      <c r="A121" s="173">
        <v>2011101</v>
      </c>
      <c r="B121" s="173" t="s">
        <v>66</v>
      </c>
      <c r="C121" s="173">
        <v>1067</v>
      </c>
    </row>
    <row r="122" spans="1:3" ht="15" customHeight="1">
      <c r="A122" s="173">
        <v>2011102</v>
      </c>
      <c r="B122" s="173" t="s">
        <v>67</v>
      </c>
      <c r="C122" s="173">
        <v>32</v>
      </c>
    </row>
    <row r="123" spans="1:3" ht="15" customHeight="1">
      <c r="A123" s="173">
        <v>2011103</v>
      </c>
      <c r="B123" s="173" t="s">
        <v>68</v>
      </c>
      <c r="C123" s="173">
        <v>0</v>
      </c>
    </row>
    <row r="124" spans="1:3" ht="15" customHeight="1">
      <c r="A124" s="173">
        <v>2011104</v>
      </c>
      <c r="B124" s="173" t="s">
        <v>139</v>
      </c>
      <c r="C124" s="173">
        <v>0</v>
      </c>
    </row>
    <row r="125" spans="1:3" ht="15" customHeight="1">
      <c r="A125" s="173">
        <v>2011105</v>
      </c>
      <c r="B125" s="173" t="s">
        <v>140</v>
      </c>
      <c r="C125" s="173">
        <v>0</v>
      </c>
    </row>
    <row r="126" spans="1:3" ht="15" customHeight="1">
      <c r="A126" s="173">
        <v>2011106</v>
      </c>
      <c r="B126" s="173" t="s">
        <v>141</v>
      </c>
      <c r="C126" s="173">
        <v>0</v>
      </c>
    </row>
    <row r="127" spans="1:3" ht="15" customHeight="1">
      <c r="A127" s="173">
        <v>2011150</v>
      </c>
      <c r="B127" s="173" t="s">
        <v>74</v>
      </c>
      <c r="C127" s="173">
        <v>0</v>
      </c>
    </row>
    <row r="128" spans="1:3" ht="15" customHeight="1">
      <c r="A128" s="173">
        <v>2011199</v>
      </c>
      <c r="B128" s="173" t="s">
        <v>142</v>
      </c>
      <c r="C128" s="173">
        <v>0</v>
      </c>
    </row>
    <row r="129" spans="1:3" ht="15" customHeight="1">
      <c r="A129" s="173">
        <v>20113</v>
      </c>
      <c r="B129" s="173" t="s">
        <v>143</v>
      </c>
      <c r="C129" s="173">
        <f>SUM(C130:C139)</f>
        <v>249</v>
      </c>
    </row>
    <row r="130" spans="1:3" ht="15" customHeight="1">
      <c r="A130" s="173">
        <v>2011301</v>
      </c>
      <c r="B130" s="173" t="s">
        <v>66</v>
      </c>
      <c r="C130" s="173">
        <v>0</v>
      </c>
    </row>
    <row r="131" spans="1:3" ht="15" customHeight="1">
      <c r="A131" s="173">
        <v>2011302</v>
      </c>
      <c r="B131" s="173" t="s">
        <v>67</v>
      </c>
      <c r="C131" s="173">
        <v>0</v>
      </c>
    </row>
    <row r="132" spans="1:3" ht="15" customHeight="1">
      <c r="A132" s="173">
        <v>2011303</v>
      </c>
      <c r="B132" s="173" t="s">
        <v>68</v>
      </c>
      <c r="C132" s="173">
        <v>0</v>
      </c>
    </row>
    <row r="133" spans="1:3" ht="15" customHeight="1">
      <c r="A133" s="173">
        <v>2011304</v>
      </c>
      <c r="B133" s="173" t="s">
        <v>144</v>
      </c>
      <c r="C133" s="173">
        <v>0</v>
      </c>
    </row>
    <row r="134" spans="1:3" ht="15" customHeight="1">
      <c r="A134" s="173">
        <v>2011305</v>
      </c>
      <c r="B134" s="173" t="s">
        <v>145</v>
      </c>
      <c r="C134" s="173">
        <v>109</v>
      </c>
    </row>
    <row r="135" spans="1:3" ht="15" customHeight="1">
      <c r="A135" s="173">
        <v>2011306</v>
      </c>
      <c r="B135" s="173" t="s">
        <v>146</v>
      </c>
      <c r="C135" s="173">
        <v>0</v>
      </c>
    </row>
    <row r="136" spans="1:3" ht="15" customHeight="1">
      <c r="A136" s="173">
        <v>2011307</v>
      </c>
      <c r="B136" s="173" t="s">
        <v>147</v>
      </c>
      <c r="C136" s="173">
        <v>140</v>
      </c>
    </row>
    <row r="137" spans="1:3" ht="15" customHeight="1">
      <c r="A137" s="173">
        <v>2011308</v>
      </c>
      <c r="B137" s="173" t="s">
        <v>148</v>
      </c>
      <c r="C137" s="173">
        <v>0</v>
      </c>
    </row>
    <row r="138" spans="1:3" ht="15" customHeight="1">
      <c r="A138" s="173">
        <v>2011350</v>
      </c>
      <c r="B138" s="173" t="s">
        <v>74</v>
      </c>
      <c r="C138" s="173">
        <v>0</v>
      </c>
    </row>
    <row r="139" spans="1:3" ht="15" customHeight="1">
      <c r="A139" s="173">
        <v>2011399</v>
      </c>
      <c r="B139" s="173" t="s">
        <v>149</v>
      </c>
      <c r="C139" s="173">
        <v>0</v>
      </c>
    </row>
    <row r="140" spans="1:3" ht="15" customHeight="1">
      <c r="A140" s="173">
        <v>20114</v>
      </c>
      <c r="B140" s="173" t="s">
        <v>150</v>
      </c>
      <c r="C140" s="173">
        <f>SUM(C141:C151)</f>
        <v>0</v>
      </c>
    </row>
    <row r="141" spans="1:3" ht="15" customHeight="1">
      <c r="A141" s="173">
        <v>2011401</v>
      </c>
      <c r="B141" s="173" t="s">
        <v>66</v>
      </c>
      <c r="C141" s="173">
        <v>0</v>
      </c>
    </row>
    <row r="142" spans="1:3" ht="15" customHeight="1">
      <c r="A142" s="173">
        <v>2011402</v>
      </c>
      <c r="B142" s="173" t="s">
        <v>67</v>
      </c>
      <c r="C142" s="173">
        <v>0</v>
      </c>
    </row>
    <row r="143" spans="1:3" ht="15" customHeight="1">
      <c r="A143" s="173">
        <v>2011403</v>
      </c>
      <c r="B143" s="173" t="s">
        <v>68</v>
      </c>
      <c r="C143" s="173">
        <v>0</v>
      </c>
    </row>
    <row r="144" spans="1:3" ht="15" customHeight="1">
      <c r="A144" s="173">
        <v>2011404</v>
      </c>
      <c r="B144" s="173" t="s">
        <v>151</v>
      </c>
      <c r="C144" s="173">
        <v>0</v>
      </c>
    </row>
    <row r="145" spans="1:3" ht="15" customHeight="1">
      <c r="A145" s="173">
        <v>2011405</v>
      </c>
      <c r="B145" s="173" t="s">
        <v>152</v>
      </c>
      <c r="C145" s="173">
        <v>0</v>
      </c>
    </row>
    <row r="146" spans="1:3" ht="15" customHeight="1">
      <c r="A146" s="173">
        <v>2011406</v>
      </c>
      <c r="B146" s="173" t="s">
        <v>153</v>
      </c>
      <c r="C146" s="173">
        <v>0</v>
      </c>
    </row>
    <row r="147" spans="1:3" ht="15" customHeight="1">
      <c r="A147" s="173">
        <v>2011407</v>
      </c>
      <c r="B147" s="173" t="s">
        <v>154</v>
      </c>
      <c r="C147" s="173">
        <v>0</v>
      </c>
    </row>
    <row r="148" spans="1:3" ht="15" customHeight="1">
      <c r="A148" s="173">
        <v>2011408</v>
      </c>
      <c r="B148" s="173" t="s">
        <v>155</v>
      </c>
      <c r="C148" s="173">
        <v>0</v>
      </c>
    </row>
    <row r="149" spans="1:3" ht="15" customHeight="1">
      <c r="A149" s="173">
        <v>2011409</v>
      </c>
      <c r="B149" s="173" t="s">
        <v>156</v>
      </c>
      <c r="C149" s="173">
        <v>0</v>
      </c>
    </row>
    <row r="150" spans="1:3" ht="15" customHeight="1">
      <c r="A150" s="173">
        <v>2011450</v>
      </c>
      <c r="B150" s="173" t="s">
        <v>74</v>
      </c>
      <c r="C150" s="173">
        <v>0</v>
      </c>
    </row>
    <row r="151" spans="1:3" ht="15" customHeight="1">
      <c r="A151" s="173">
        <v>2011499</v>
      </c>
      <c r="B151" s="173" t="s">
        <v>157</v>
      </c>
      <c r="C151" s="173">
        <v>0</v>
      </c>
    </row>
    <row r="152" spans="1:3" ht="15" customHeight="1">
      <c r="A152" s="173">
        <v>20115</v>
      </c>
      <c r="B152" s="173" t="s">
        <v>158</v>
      </c>
      <c r="C152" s="173">
        <f>SUM(C153:C161)</f>
        <v>1972</v>
      </c>
    </row>
    <row r="153" spans="1:3" ht="15" customHeight="1">
      <c r="A153" s="173">
        <v>2011501</v>
      </c>
      <c r="B153" s="173" t="s">
        <v>66</v>
      </c>
      <c r="C153" s="173">
        <v>1900</v>
      </c>
    </row>
    <row r="154" spans="1:3" ht="15" customHeight="1">
      <c r="A154" s="173">
        <v>2011502</v>
      </c>
      <c r="B154" s="173" t="s">
        <v>67</v>
      </c>
      <c r="C154" s="173">
        <v>67</v>
      </c>
    </row>
    <row r="155" spans="1:3" ht="15" customHeight="1">
      <c r="A155" s="173">
        <v>2011503</v>
      </c>
      <c r="B155" s="173" t="s">
        <v>68</v>
      </c>
      <c r="C155" s="173">
        <v>0</v>
      </c>
    </row>
    <row r="156" spans="1:3" ht="15" customHeight="1">
      <c r="A156" s="173">
        <v>2011504</v>
      </c>
      <c r="B156" s="173" t="s">
        <v>159</v>
      </c>
      <c r="C156" s="173">
        <v>0</v>
      </c>
    </row>
    <row r="157" spans="1:3" ht="15" customHeight="1">
      <c r="A157" s="173">
        <v>2011505</v>
      </c>
      <c r="B157" s="173" t="s">
        <v>160</v>
      </c>
      <c r="C157" s="173">
        <v>5</v>
      </c>
    </row>
    <row r="158" spans="1:3" ht="15" customHeight="1">
      <c r="A158" s="173">
        <v>2011506</v>
      </c>
      <c r="B158" s="173" t="s">
        <v>161</v>
      </c>
      <c r="C158" s="173">
        <v>0</v>
      </c>
    </row>
    <row r="159" spans="1:3" ht="15" customHeight="1">
      <c r="A159" s="173">
        <v>2011507</v>
      </c>
      <c r="B159" s="173" t="s">
        <v>108</v>
      </c>
      <c r="C159" s="173">
        <v>0</v>
      </c>
    </row>
    <row r="160" spans="1:3" ht="15" customHeight="1">
      <c r="A160" s="173">
        <v>2011550</v>
      </c>
      <c r="B160" s="173" t="s">
        <v>74</v>
      </c>
      <c r="C160" s="173">
        <v>0</v>
      </c>
    </row>
    <row r="161" spans="1:3" ht="15" customHeight="1">
      <c r="A161" s="173">
        <v>2011599</v>
      </c>
      <c r="B161" s="173" t="s">
        <v>162</v>
      </c>
      <c r="C161" s="173">
        <v>0</v>
      </c>
    </row>
    <row r="162" spans="1:3" ht="15" customHeight="1">
      <c r="A162" s="173">
        <v>20117</v>
      </c>
      <c r="B162" s="173" t="s">
        <v>163</v>
      </c>
      <c r="C162" s="173">
        <f>SUM(C163:C174)</f>
        <v>285</v>
      </c>
    </row>
    <row r="163" spans="1:3" ht="15" customHeight="1">
      <c r="A163" s="173">
        <v>2011701</v>
      </c>
      <c r="B163" s="173" t="s">
        <v>66</v>
      </c>
      <c r="C163" s="173">
        <v>267</v>
      </c>
    </row>
    <row r="164" spans="1:3" ht="15" customHeight="1">
      <c r="A164" s="173">
        <v>2011702</v>
      </c>
      <c r="B164" s="173" t="s">
        <v>67</v>
      </c>
      <c r="C164" s="173">
        <v>0</v>
      </c>
    </row>
    <row r="165" spans="1:3" ht="15" customHeight="1">
      <c r="A165" s="173">
        <v>2011703</v>
      </c>
      <c r="B165" s="173" t="s">
        <v>68</v>
      </c>
      <c r="C165" s="173">
        <v>0</v>
      </c>
    </row>
    <row r="166" spans="1:3" ht="15" customHeight="1">
      <c r="A166" s="173">
        <v>2011704</v>
      </c>
      <c r="B166" s="173" t="s">
        <v>164</v>
      </c>
      <c r="C166" s="173">
        <v>0</v>
      </c>
    </row>
    <row r="167" spans="1:3" ht="15" customHeight="1">
      <c r="A167" s="173">
        <v>2011705</v>
      </c>
      <c r="B167" s="173" t="s">
        <v>165</v>
      </c>
      <c r="C167" s="173">
        <v>0</v>
      </c>
    </row>
    <row r="168" spans="1:3" ht="15" customHeight="1">
      <c r="A168" s="173">
        <v>2011706</v>
      </c>
      <c r="B168" s="173" t="s">
        <v>166</v>
      </c>
      <c r="C168" s="173">
        <v>18</v>
      </c>
    </row>
    <row r="169" spans="1:3" ht="15" customHeight="1">
      <c r="A169" s="173">
        <v>2011707</v>
      </c>
      <c r="B169" s="173" t="s">
        <v>167</v>
      </c>
      <c r="C169" s="173">
        <v>0</v>
      </c>
    </row>
    <row r="170" spans="1:3" ht="15" customHeight="1">
      <c r="A170" s="173">
        <v>2011708</v>
      </c>
      <c r="B170" s="173" t="s">
        <v>168</v>
      </c>
      <c r="C170" s="173">
        <v>0</v>
      </c>
    </row>
    <row r="171" spans="1:3" ht="15" customHeight="1">
      <c r="A171" s="173">
        <v>2011709</v>
      </c>
      <c r="B171" s="173" t="s">
        <v>169</v>
      </c>
      <c r="C171" s="173">
        <v>0</v>
      </c>
    </row>
    <row r="172" spans="1:3" ht="15" customHeight="1">
      <c r="A172" s="173">
        <v>2011710</v>
      </c>
      <c r="B172" s="173" t="s">
        <v>108</v>
      </c>
      <c r="C172" s="173">
        <v>0</v>
      </c>
    </row>
    <row r="173" spans="1:3" ht="15" customHeight="1">
      <c r="A173" s="173">
        <v>2011750</v>
      </c>
      <c r="B173" s="173" t="s">
        <v>74</v>
      </c>
      <c r="C173" s="173">
        <v>0</v>
      </c>
    </row>
    <row r="174" spans="1:3" ht="15" customHeight="1">
      <c r="A174" s="173">
        <v>2011799</v>
      </c>
      <c r="B174" s="173" t="s">
        <v>170</v>
      </c>
      <c r="C174" s="173">
        <v>0</v>
      </c>
    </row>
    <row r="175" spans="1:3" ht="15" customHeight="1">
      <c r="A175" s="173">
        <v>20123</v>
      </c>
      <c r="B175" s="173" t="s">
        <v>171</v>
      </c>
      <c r="C175" s="173">
        <f>SUM(C176:C181)</f>
        <v>89</v>
      </c>
    </row>
    <row r="176" spans="1:3" ht="15" customHeight="1">
      <c r="A176" s="173">
        <v>2012301</v>
      </c>
      <c r="B176" s="173" t="s">
        <v>66</v>
      </c>
      <c r="C176" s="173">
        <v>49</v>
      </c>
    </row>
    <row r="177" spans="1:3" ht="15" customHeight="1">
      <c r="A177" s="173">
        <v>2012302</v>
      </c>
      <c r="B177" s="173" t="s">
        <v>67</v>
      </c>
      <c r="C177" s="173">
        <v>0</v>
      </c>
    </row>
    <row r="178" spans="1:3" ht="15" customHeight="1">
      <c r="A178" s="173">
        <v>2012303</v>
      </c>
      <c r="B178" s="173" t="s">
        <v>68</v>
      </c>
      <c r="C178" s="173">
        <v>0</v>
      </c>
    </row>
    <row r="179" spans="1:3" ht="15" customHeight="1">
      <c r="A179" s="173">
        <v>2012304</v>
      </c>
      <c r="B179" s="173" t="s">
        <v>172</v>
      </c>
      <c r="C179" s="173">
        <v>40</v>
      </c>
    </row>
    <row r="180" spans="1:3" ht="15" customHeight="1">
      <c r="A180" s="173">
        <v>2012350</v>
      </c>
      <c r="B180" s="173" t="s">
        <v>74</v>
      </c>
      <c r="C180" s="173">
        <v>0</v>
      </c>
    </row>
    <row r="181" spans="1:3" ht="15" customHeight="1">
      <c r="A181" s="173">
        <v>2012399</v>
      </c>
      <c r="B181" s="173" t="s">
        <v>173</v>
      </c>
      <c r="C181" s="173">
        <v>0</v>
      </c>
    </row>
    <row r="182" spans="1:3" ht="15" customHeight="1">
      <c r="A182" s="173">
        <v>20124</v>
      </c>
      <c r="B182" s="173" t="s">
        <v>174</v>
      </c>
      <c r="C182" s="173">
        <f>SUM(C183:C188)</f>
        <v>0</v>
      </c>
    </row>
    <row r="183" spans="1:3" ht="15" customHeight="1">
      <c r="A183" s="173">
        <v>2012401</v>
      </c>
      <c r="B183" s="173" t="s">
        <v>66</v>
      </c>
      <c r="C183" s="173">
        <v>0</v>
      </c>
    </row>
    <row r="184" spans="1:3" ht="15" customHeight="1">
      <c r="A184" s="173">
        <v>2012402</v>
      </c>
      <c r="B184" s="173" t="s">
        <v>67</v>
      </c>
      <c r="C184" s="173">
        <v>0</v>
      </c>
    </row>
    <row r="185" spans="1:3" ht="15" customHeight="1">
      <c r="A185" s="173">
        <v>2012403</v>
      </c>
      <c r="B185" s="173" t="s">
        <v>68</v>
      </c>
      <c r="C185" s="173">
        <v>0</v>
      </c>
    </row>
    <row r="186" spans="1:3" ht="15" customHeight="1">
      <c r="A186" s="173">
        <v>2012404</v>
      </c>
      <c r="B186" s="173" t="s">
        <v>175</v>
      </c>
      <c r="C186" s="173">
        <v>0</v>
      </c>
    </row>
    <row r="187" spans="1:3" ht="15" customHeight="1">
      <c r="A187" s="173">
        <v>2012450</v>
      </c>
      <c r="B187" s="173" t="s">
        <v>74</v>
      </c>
      <c r="C187" s="173">
        <v>0</v>
      </c>
    </row>
    <row r="188" spans="1:3" ht="15" customHeight="1">
      <c r="A188" s="173">
        <v>2012499</v>
      </c>
      <c r="B188" s="173" t="s">
        <v>176</v>
      </c>
      <c r="C188" s="173">
        <v>0</v>
      </c>
    </row>
    <row r="189" spans="1:3" ht="15" customHeight="1">
      <c r="A189" s="173">
        <v>20125</v>
      </c>
      <c r="B189" s="173" t="s">
        <v>177</v>
      </c>
      <c r="C189" s="173">
        <f>SUM(C190:C197)</f>
        <v>0</v>
      </c>
    </row>
    <row r="190" spans="1:3" ht="15" customHeight="1">
      <c r="A190" s="173">
        <v>2012501</v>
      </c>
      <c r="B190" s="173" t="s">
        <v>66</v>
      </c>
      <c r="C190" s="173">
        <v>0</v>
      </c>
    </row>
    <row r="191" spans="1:3" ht="15" customHeight="1">
      <c r="A191" s="173">
        <v>2012502</v>
      </c>
      <c r="B191" s="173" t="s">
        <v>67</v>
      </c>
      <c r="C191" s="173">
        <v>0</v>
      </c>
    </row>
    <row r="192" spans="1:3" ht="15" customHeight="1">
      <c r="A192" s="173">
        <v>2012503</v>
      </c>
      <c r="B192" s="173" t="s">
        <v>68</v>
      </c>
      <c r="C192" s="173">
        <v>0</v>
      </c>
    </row>
    <row r="193" spans="1:3" ht="15" customHeight="1">
      <c r="A193" s="173">
        <v>2012504</v>
      </c>
      <c r="B193" s="173" t="s">
        <v>178</v>
      </c>
      <c r="C193" s="173">
        <v>0</v>
      </c>
    </row>
    <row r="194" spans="1:3" ht="15" customHeight="1">
      <c r="A194" s="173">
        <v>2012505</v>
      </c>
      <c r="B194" s="173" t="s">
        <v>179</v>
      </c>
      <c r="C194" s="173">
        <v>0</v>
      </c>
    </row>
    <row r="195" spans="1:3" ht="15" customHeight="1">
      <c r="A195" s="173">
        <v>2012506</v>
      </c>
      <c r="B195" s="173" t="s">
        <v>180</v>
      </c>
      <c r="C195" s="173">
        <v>0</v>
      </c>
    </row>
    <row r="196" spans="1:3" ht="15" customHeight="1">
      <c r="A196" s="173">
        <v>2012550</v>
      </c>
      <c r="B196" s="173" t="s">
        <v>74</v>
      </c>
      <c r="C196" s="173">
        <v>0</v>
      </c>
    </row>
    <row r="197" spans="1:3" ht="15" customHeight="1">
      <c r="A197" s="173">
        <v>2012599</v>
      </c>
      <c r="B197" s="173" t="s">
        <v>181</v>
      </c>
      <c r="C197" s="173">
        <v>0</v>
      </c>
    </row>
    <row r="198" spans="1:3" ht="15" customHeight="1">
      <c r="A198" s="173">
        <v>20126</v>
      </c>
      <c r="B198" s="173" t="s">
        <v>182</v>
      </c>
      <c r="C198" s="173">
        <f>SUM(C199:C203)</f>
        <v>174</v>
      </c>
    </row>
    <row r="199" spans="1:3" ht="15" customHeight="1">
      <c r="A199" s="173">
        <v>2012601</v>
      </c>
      <c r="B199" s="173" t="s">
        <v>66</v>
      </c>
      <c r="C199" s="173">
        <v>174</v>
      </c>
    </row>
    <row r="200" spans="1:3" ht="15" customHeight="1">
      <c r="A200" s="173">
        <v>2012602</v>
      </c>
      <c r="B200" s="173" t="s">
        <v>67</v>
      </c>
      <c r="C200" s="173">
        <v>0</v>
      </c>
    </row>
    <row r="201" spans="1:3" ht="15" customHeight="1">
      <c r="A201" s="173">
        <v>2012603</v>
      </c>
      <c r="B201" s="173" t="s">
        <v>68</v>
      </c>
      <c r="C201" s="173">
        <v>0</v>
      </c>
    </row>
    <row r="202" spans="1:3" ht="15" customHeight="1">
      <c r="A202" s="173">
        <v>2012604</v>
      </c>
      <c r="B202" s="173" t="s">
        <v>183</v>
      </c>
      <c r="C202" s="173">
        <v>0</v>
      </c>
    </row>
    <row r="203" spans="1:3" ht="15" customHeight="1">
      <c r="A203" s="173">
        <v>2012699</v>
      </c>
      <c r="B203" s="173" t="s">
        <v>184</v>
      </c>
      <c r="C203" s="173">
        <v>0</v>
      </c>
    </row>
    <row r="204" spans="1:3" ht="15" customHeight="1">
      <c r="A204" s="173">
        <v>20128</v>
      </c>
      <c r="B204" s="173" t="s">
        <v>185</v>
      </c>
      <c r="C204" s="173">
        <f>SUM(C205:C210)</f>
        <v>69</v>
      </c>
    </row>
    <row r="205" spans="1:3" ht="15" customHeight="1">
      <c r="A205" s="173">
        <v>2012801</v>
      </c>
      <c r="B205" s="173" t="s">
        <v>66</v>
      </c>
      <c r="C205" s="173">
        <v>69</v>
      </c>
    </row>
    <row r="206" spans="1:3" ht="15" customHeight="1">
      <c r="A206" s="173">
        <v>2012802</v>
      </c>
      <c r="B206" s="173" t="s">
        <v>67</v>
      </c>
      <c r="C206" s="173">
        <v>0</v>
      </c>
    </row>
    <row r="207" spans="1:3" ht="15" customHeight="1">
      <c r="A207" s="173">
        <v>2012803</v>
      </c>
      <c r="B207" s="173" t="s">
        <v>68</v>
      </c>
      <c r="C207" s="173">
        <v>0</v>
      </c>
    </row>
    <row r="208" spans="1:3" ht="15" customHeight="1">
      <c r="A208" s="173">
        <v>2012804</v>
      </c>
      <c r="B208" s="173" t="s">
        <v>79</v>
      </c>
      <c r="C208" s="173">
        <v>0</v>
      </c>
    </row>
    <row r="209" spans="1:3" ht="15" customHeight="1">
      <c r="A209" s="173">
        <v>2012850</v>
      </c>
      <c r="B209" s="173" t="s">
        <v>74</v>
      </c>
      <c r="C209" s="173">
        <v>0</v>
      </c>
    </row>
    <row r="210" spans="1:3" ht="15" customHeight="1">
      <c r="A210" s="173">
        <v>2012899</v>
      </c>
      <c r="B210" s="173" t="s">
        <v>186</v>
      </c>
      <c r="C210" s="173">
        <v>0</v>
      </c>
    </row>
    <row r="211" spans="1:3" ht="15" customHeight="1">
      <c r="A211" s="173">
        <v>20129</v>
      </c>
      <c r="B211" s="173" t="s">
        <v>187</v>
      </c>
      <c r="C211" s="173">
        <f>SUM(C212:C218)</f>
        <v>344</v>
      </c>
    </row>
    <row r="212" spans="1:3" ht="15" customHeight="1">
      <c r="A212" s="173">
        <v>2012901</v>
      </c>
      <c r="B212" s="173" t="s">
        <v>66</v>
      </c>
      <c r="C212" s="173">
        <v>277</v>
      </c>
    </row>
    <row r="213" spans="1:3" ht="15" customHeight="1">
      <c r="A213" s="173">
        <v>2012902</v>
      </c>
      <c r="B213" s="173" t="s">
        <v>67</v>
      </c>
      <c r="C213" s="173">
        <v>67</v>
      </c>
    </row>
    <row r="214" spans="1:3" ht="15" customHeight="1">
      <c r="A214" s="173">
        <v>2012903</v>
      </c>
      <c r="B214" s="173" t="s">
        <v>68</v>
      </c>
      <c r="C214" s="173">
        <v>0</v>
      </c>
    </row>
    <row r="215" spans="1:3" ht="15" customHeight="1">
      <c r="A215" s="173">
        <v>2012904</v>
      </c>
      <c r="B215" s="173" t="s">
        <v>188</v>
      </c>
      <c r="C215" s="173">
        <v>0</v>
      </c>
    </row>
    <row r="216" spans="1:3" ht="15" customHeight="1">
      <c r="A216" s="173">
        <v>2012905</v>
      </c>
      <c r="B216" s="173" t="s">
        <v>189</v>
      </c>
      <c r="C216" s="173">
        <v>0</v>
      </c>
    </row>
    <row r="217" spans="1:3" ht="15" customHeight="1">
      <c r="A217" s="173">
        <v>2012950</v>
      </c>
      <c r="B217" s="173" t="s">
        <v>74</v>
      </c>
      <c r="C217" s="173">
        <v>0</v>
      </c>
    </row>
    <row r="218" spans="1:3" ht="15" customHeight="1">
      <c r="A218" s="173">
        <v>2012999</v>
      </c>
      <c r="B218" s="173" t="s">
        <v>190</v>
      </c>
      <c r="C218" s="173">
        <v>0</v>
      </c>
    </row>
    <row r="219" spans="1:3" ht="15" customHeight="1">
      <c r="A219" s="173">
        <v>20131</v>
      </c>
      <c r="B219" s="173" t="s">
        <v>191</v>
      </c>
      <c r="C219" s="173">
        <f>SUM(C220:C225)</f>
        <v>1208</v>
      </c>
    </row>
    <row r="220" spans="1:3" ht="15" customHeight="1">
      <c r="A220" s="173">
        <v>2013101</v>
      </c>
      <c r="B220" s="173" t="s">
        <v>66</v>
      </c>
      <c r="C220" s="173">
        <v>1208</v>
      </c>
    </row>
    <row r="221" spans="1:3" ht="15" customHeight="1">
      <c r="A221" s="173">
        <v>2013102</v>
      </c>
      <c r="B221" s="173" t="s">
        <v>67</v>
      </c>
      <c r="C221" s="173">
        <v>0</v>
      </c>
    </row>
    <row r="222" spans="1:3" ht="15" customHeight="1">
      <c r="A222" s="173">
        <v>2013103</v>
      </c>
      <c r="B222" s="173" t="s">
        <v>68</v>
      </c>
      <c r="C222" s="173">
        <v>0</v>
      </c>
    </row>
    <row r="223" spans="1:3" ht="15" customHeight="1">
      <c r="A223" s="173">
        <v>2013105</v>
      </c>
      <c r="B223" s="173" t="s">
        <v>192</v>
      </c>
      <c r="C223" s="173">
        <v>0</v>
      </c>
    </row>
    <row r="224" spans="1:3" ht="15" customHeight="1">
      <c r="A224" s="173">
        <v>2013150</v>
      </c>
      <c r="B224" s="173" t="s">
        <v>74</v>
      </c>
      <c r="C224" s="173">
        <v>0</v>
      </c>
    </row>
    <row r="225" spans="1:3" ht="15" customHeight="1">
      <c r="A225" s="173">
        <v>2013199</v>
      </c>
      <c r="B225" s="173" t="s">
        <v>193</v>
      </c>
      <c r="C225" s="173">
        <v>0</v>
      </c>
    </row>
    <row r="226" spans="1:3" ht="15" customHeight="1">
      <c r="A226" s="173">
        <v>20132</v>
      </c>
      <c r="B226" s="173" t="s">
        <v>194</v>
      </c>
      <c r="C226" s="173">
        <f>SUM(C227:C231)</f>
        <v>1046</v>
      </c>
    </row>
    <row r="227" spans="1:3" ht="15" customHeight="1">
      <c r="A227" s="173">
        <v>2013201</v>
      </c>
      <c r="B227" s="173" t="s">
        <v>66</v>
      </c>
      <c r="C227" s="173">
        <v>688</v>
      </c>
    </row>
    <row r="228" spans="1:3" ht="15" customHeight="1">
      <c r="A228" s="173">
        <v>2013202</v>
      </c>
      <c r="B228" s="173" t="s">
        <v>67</v>
      </c>
      <c r="C228" s="173">
        <v>0</v>
      </c>
    </row>
    <row r="229" spans="1:3" ht="15" customHeight="1">
      <c r="A229" s="173">
        <v>2013203</v>
      </c>
      <c r="B229" s="173" t="s">
        <v>68</v>
      </c>
      <c r="C229" s="173">
        <v>0</v>
      </c>
    </row>
    <row r="230" spans="1:3" ht="15" customHeight="1">
      <c r="A230" s="173">
        <v>2013250</v>
      </c>
      <c r="B230" s="173" t="s">
        <v>74</v>
      </c>
      <c r="C230" s="173">
        <v>0</v>
      </c>
    </row>
    <row r="231" spans="1:3" ht="15" customHeight="1">
      <c r="A231" s="173">
        <v>2013299</v>
      </c>
      <c r="B231" s="173" t="s">
        <v>195</v>
      </c>
      <c r="C231" s="173">
        <v>358</v>
      </c>
    </row>
    <row r="232" spans="1:3" ht="15" customHeight="1">
      <c r="A232" s="173">
        <v>20133</v>
      </c>
      <c r="B232" s="173" t="s">
        <v>196</v>
      </c>
      <c r="C232" s="173">
        <f>SUM(C233:C237)</f>
        <v>0</v>
      </c>
    </row>
    <row r="233" spans="1:3" ht="15" customHeight="1">
      <c r="A233" s="173">
        <v>2013301</v>
      </c>
      <c r="B233" s="173" t="s">
        <v>66</v>
      </c>
      <c r="C233" s="173">
        <v>0</v>
      </c>
    </row>
    <row r="234" spans="1:3" ht="15" customHeight="1">
      <c r="A234" s="173">
        <v>2013302</v>
      </c>
      <c r="B234" s="173" t="s">
        <v>67</v>
      </c>
      <c r="C234" s="173">
        <v>0</v>
      </c>
    </row>
    <row r="235" spans="1:3" ht="15" customHeight="1">
      <c r="A235" s="173">
        <v>2013303</v>
      </c>
      <c r="B235" s="173" t="s">
        <v>68</v>
      </c>
      <c r="C235" s="173">
        <v>0</v>
      </c>
    </row>
    <row r="236" spans="1:3" ht="15" customHeight="1">
      <c r="A236" s="173">
        <v>2013350</v>
      </c>
      <c r="B236" s="173" t="s">
        <v>74</v>
      </c>
      <c r="C236" s="173">
        <v>0</v>
      </c>
    </row>
    <row r="237" spans="1:3" ht="15" customHeight="1">
      <c r="A237" s="173">
        <v>2013399</v>
      </c>
      <c r="B237" s="173" t="s">
        <v>197</v>
      </c>
      <c r="C237" s="173">
        <v>0</v>
      </c>
    </row>
    <row r="238" spans="1:3" ht="15" customHeight="1">
      <c r="A238" s="173">
        <v>20134</v>
      </c>
      <c r="B238" s="173" t="s">
        <v>198</v>
      </c>
      <c r="C238" s="173">
        <f>SUM(C239:C243)</f>
        <v>113</v>
      </c>
    </row>
    <row r="239" spans="1:3" ht="15" customHeight="1">
      <c r="A239" s="173">
        <v>2013401</v>
      </c>
      <c r="B239" s="173" t="s">
        <v>66</v>
      </c>
      <c r="C239" s="173">
        <v>113</v>
      </c>
    </row>
    <row r="240" spans="1:3" ht="15" customHeight="1">
      <c r="A240" s="173">
        <v>2013402</v>
      </c>
      <c r="B240" s="173" t="s">
        <v>67</v>
      </c>
      <c r="C240" s="173">
        <v>0</v>
      </c>
    </row>
    <row r="241" spans="1:3" ht="15" customHeight="1">
      <c r="A241" s="173">
        <v>2013403</v>
      </c>
      <c r="B241" s="173" t="s">
        <v>68</v>
      </c>
      <c r="C241" s="173">
        <v>0</v>
      </c>
    </row>
    <row r="242" spans="1:3" ht="15" customHeight="1">
      <c r="A242" s="173">
        <v>2013450</v>
      </c>
      <c r="B242" s="173" t="s">
        <v>74</v>
      </c>
      <c r="C242" s="173">
        <v>0</v>
      </c>
    </row>
    <row r="243" spans="1:3" ht="15" customHeight="1">
      <c r="A243" s="173">
        <v>2013499</v>
      </c>
      <c r="B243" s="173" t="s">
        <v>199</v>
      </c>
      <c r="C243" s="173">
        <v>0</v>
      </c>
    </row>
    <row r="244" spans="1:3" ht="15" customHeight="1">
      <c r="A244" s="173">
        <v>20135</v>
      </c>
      <c r="B244" s="173" t="s">
        <v>200</v>
      </c>
      <c r="C244" s="173">
        <f>SUM(C245:C249)</f>
        <v>0</v>
      </c>
    </row>
    <row r="245" spans="1:3" ht="15" customHeight="1">
      <c r="A245" s="173">
        <v>2013501</v>
      </c>
      <c r="B245" s="173" t="s">
        <v>66</v>
      </c>
      <c r="C245" s="173">
        <v>0</v>
      </c>
    </row>
    <row r="246" spans="1:3" ht="15" customHeight="1">
      <c r="A246" s="173">
        <v>2013502</v>
      </c>
      <c r="B246" s="173" t="s">
        <v>67</v>
      </c>
      <c r="C246" s="173">
        <v>0</v>
      </c>
    </row>
    <row r="247" spans="1:3" ht="15" customHeight="1">
      <c r="A247" s="173">
        <v>2013503</v>
      </c>
      <c r="B247" s="173" t="s">
        <v>68</v>
      </c>
      <c r="C247" s="173">
        <v>0</v>
      </c>
    </row>
    <row r="248" spans="1:3" ht="15" customHeight="1">
      <c r="A248" s="173">
        <v>2013550</v>
      </c>
      <c r="B248" s="173" t="s">
        <v>74</v>
      </c>
      <c r="C248" s="173">
        <v>0</v>
      </c>
    </row>
    <row r="249" spans="1:3" ht="15" customHeight="1">
      <c r="A249" s="173">
        <v>2013599</v>
      </c>
      <c r="B249" s="173" t="s">
        <v>201</v>
      </c>
      <c r="C249" s="173">
        <v>0</v>
      </c>
    </row>
    <row r="250" spans="1:3" ht="15" customHeight="1">
      <c r="A250" s="173">
        <v>20136</v>
      </c>
      <c r="B250" s="173" t="s">
        <v>202</v>
      </c>
      <c r="C250" s="173">
        <f>SUM(C251:C255)</f>
        <v>92</v>
      </c>
    </row>
    <row r="251" spans="1:3" ht="15" customHeight="1">
      <c r="A251" s="173">
        <v>2013601</v>
      </c>
      <c r="B251" s="173" t="s">
        <v>66</v>
      </c>
      <c r="C251" s="173">
        <v>92</v>
      </c>
    </row>
    <row r="252" spans="1:3" ht="15" customHeight="1">
      <c r="A252" s="173">
        <v>2013602</v>
      </c>
      <c r="B252" s="173" t="s">
        <v>67</v>
      </c>
      <c r="C252" s="173">
        <v>0</v>
      </c>
    </row>
    <row r="253" spans="1:3" ht="15" customHeight="1">
      <c r="A253" s="173">
        <v>2013603</v>
      </c>
      <c r="B253" s="173" t="s">
        <v>68</v>
      </c>
      <c r="C253" s="173">
        <v>0</v>
      </c>
    </row>
    <row r="254" spans="1:3" ht="15" customHeight="1">
      <c r="A254" s="173">
        <v>2013650</v>
      </c>
      <c r="B254" s="173" t="s">
        <v>74</v>
      </c>
      <c r="C254" s="173">
        <v>0</v>
      </c>
    </row>
    <row r="255" spans="1:3" ht="15" customHeight="1">
      <c r="A255" s="173">
        <v>2013699</v>
      </c>
      <c r="B255" s="173" t="s">
        <v>203</v>
      </c>
      <c r="C255" s="173">
        <v>0</v>
      </c>
    </row>
    <row r="256" spans="1:3" ht="15" customHeight="1">
      <c r="A256" s="173">
        <v>20199</v>
      </c>
      <c r="B256" s="173" t="s">
        <v>204</v>
      </c>
      <c r="C256" s="173">
        <f>SUM(C257:C258)</f>
        <v>6</v>
      </c>
    </row>
    <row r="257" spans="1:3" ht="15" customHeight="1">
      <c r="A257" s="173">
        <v>2019901</v>
      </c>
      <c r="B257" s="173" t="s">
        <v>205</v>
      </c>
      <c r="C257" s="173">
        <v>0</v>
      </c>
    </row>
    <row r="258" spans="1:3" ht="15" customHeight="1">
      <c r="A258" s="173">
        <v>2019999</v>
      </c>
      <c r="B258" s="173" t="s">
        <v>206</v>
      </c>
      <c r="C258" s="173">
        <v>6</v>
      </c>
    </row>
    <row r="259" spans="1:3" ht="15" customHeight="1">
      <c r="A259" s="173">
        <v>202</v>
      </c>
      <c r="B259" s="173" t="s">
        <v>207</v>
      </c>
      <c r="C259" s="173">
        <f>SUM(C260,C267,C270,C277,C283,C287,C289,C294)</f>
        <v>0</v>
      </c>
    </row>
    <row r="260" spans="1:3" ht="15" customHeight="1">
      <c r="A260" s="173">
        <v>20201</v>
      </c>
      <c r="B260" s="173" t="s">
        <v>208</v>
      </c>
      <c r="C260" s="173">
        <f>SUM(C261:C266)</f>
        <v>0</v>
      </c>
    </row>
    <row r="261" spans="1:3" ht="15" customHeight="1">
      <c r="A261" s="173">
        <v>2020101</v>
      </c>
      <c r="B261" s="173" t="s">
        <v>66</v>
      </c>
      <c r="C261" s="173">
        <v>0</v>
      </c>
    </row>
    <row r="262" spans="1:3" ht="15" customHeight="1">
      <c r="A262" s="173">
        <v>2020102</v>
      </c>
      <c r="B262" s="173" t="s">
        <v>67</v>
      </c>
      <c r="C262" s="173">
        <v>0</v>
      </c>
    </row>
    <row r="263" spans="1:3" ht="15" customHeight="1">
      <c r="A263" s="173">
        <v>2020103</v>
      </c>
      <c r="B263" s="173" t="s">
        <v>68</v>
      </c>
      <c r="C263" s="173">
        <v>0</v>
      </c>
    </row>
    <row r="264" spans="1:3" ht="15" customHeight="1">
      <c r="A264" s="173">
        <v>2020104</v>
      </c>
      <c r="B264" s="173" t="s">
        <v>192</v>
      </c>
      <c r="C264" s="173">
        <v>0</v>
      </c>
    </row>
    <row r="265" spans="1:3" ht="15" customHeight="1">
      <c r="A265" s="173">
        <v>2020150</v>
      </c>
      <c r="B265" s="173" t="s">
        <v>74</v>
      </c>
      <c r="C265" s="173">
        <v>0</v>
      </c>
    </row>
    <row r="266" spans="1:3" ht="15" customHeight="1">
      <c r="A266" s="173">
        <v>2020199</v>
      </c>
      <c r="B266" s="173" t="s">
        <v>209</v>
      </c>
      <c r="C266" s="173">
        <v>0</v>
      </c>
    </row>
    <row r="267" spans="1:3" ht="15" customHeight="1">
      <c r="A267" s="173">
        <v>20202</v>
      </c>
      <c r="B267" s="173" t="s">
        <v>210</v>
      </c>
      <c r="C267" s="173">
        <f>SUM(C268:C269)</f>
        <v>0</v>
      </c>
    </row>
    <row r="268" spans="1:3" ht="15" customHeight="1">
      <c r="A268" s="173">
        <v>2020201</v>
      </c>
      <c r="B268" s="173" t="s">
        <v>211</v>
      </c>
      <c r="C268" s="173">
        <v>0</v>
      </c>
    </row>
    <row r="269" spans="1:3" ht="15" customHeight="1">
      <c r="A269" s="173">
        <v>2020202</v>
      </c>
      <c r="B269" s="173" t="s">
        <v>212</v>
      </c>
      <c r="C269" s="173">
        <v>0</v>
      </c>
    </row>
    <row r="270" spans="1:3" ht="15" customHeight="1">
      <c r="A270" s="173">
        <v>20203</v>
      </c>
      <c r="B270" s="173" t="s">
        <v>213</v>
      </c>
      <c r="C270" s="173">
        <f>SUM(C271:C276)</f>
        <v>0</v>
      </c>
    </row>
    <row r="271" spans="1:3" ht="15" customHeight="1">
      <c r="A271" s="173">
        <v>2020301</v>
      </c>
      <c r="B271" s="173" t="s">
        <v>214</v>
      </c>
      <c r="C271" s="173">
        <v>0</v>
      </c>
    </row>
    <row r="272" spans="1:3" ht="15" customHeight="1">
      <c r="A272" s="173">
        <v>2020302</v>
      </c>
      <c r="B272" s="173" t="s">
        <v>215</v>
      </c>
      <c r="C272" s="173">
        <v>0</v>
      </c>
    </row>
    <row r="273" spans="1:3" ht="15" customHeight="1">
      <c r="A273" s="173">
        <v>2020303</v>
      </c>
      <c r="B273" s="173" t="s">
        <v>216</v>
      </c>
      <c r="C273" s="173">
        <v>0</v>
      </c>
    </row>
    <row r="274" spans="1:3" ht="15" customHeight="1">
      <c r="A274" s="173">
        <v>2020304</v>
      </c>
      <c r="B274" s="173" t="s">
        <v>217</v>
      </c>
      <c r="C274" s="173">
        <v>0</v>
      </c>
    </row>
    <row r="275" spans="1:3" ht="15" customHeight="1">
      <c r="A275" s="173">
        <v>2020305</v>
      </c>
      <c r="B275" s="173" t="s">
        <v>218</v>
      </c>
      <c r="C275" s="173">
        <v>0</v>
      </c>
    </row>
    <row r="276" spans="1:3" ht="15" customHeight="1">
      <c r="A276" s="173">
        <v>2020399</v>
      </c>
      <c r="B276" s="173" t="s">
        <v>219</v>
      </c>
      <c r="C276" s="173">
        <v>0</v>
      </c>
    </row>
    <row r="277" spans="1:3" ht="15" customHeight="1">
      <c r="A277" s="173">
        <v>20204</v>
      </c>
      <c r="B277" s="173" t="s">
        <v>220</v>
      </c>
      <c r="C277" s="173">
        <f>SUM(C278:C282)</f>
        <v>0</v>
      </c>
    </row>
    <row r="278" spans="1:3" ht="15" customHeight="1">
      <c r="A278" s="173">
        <v>2020401</v>
      </c>
      <c r="B278" s="173" t="s">
        <v>221</v>
      </c>
      <c r="C278" s="173">
        <v>0</v>
      </c>
    </row>
    <row r="279" spans="1:3" ht="15" customHeight="1">
      <c r="A279" s="173">
        <v>2020402</v>
      </c>
      <c r="B279" s="173" t="s">
        <v>222</v>
      </c>
      <c r="C279" s="173">
        <v>0</v>
      </c>
    </row>
    <row r="280" spans="1:3" ht="15" customHeight="1">
      <c r="A280" s="173">
        <v>2020403</v>
      </c>
      <c r="B280" s="173" t="s">
        <v>223</v>
      </c>
      <c r="C280" s="173">
        <v>0</v>
      </c>
    </row>
    <row r="281" spans="1:3" ht="15" customHeight="1">
      <c r="A281" s="173">
        <v>2020404</v>
      </c>
      <c r="B281" s="173" t="s">
        <v>224</v>
      </c>
      <c r="C281" s="173">
        <v>0</v>
      </c>
    </row>
    <row r="282" spans="1:3" ht="15" customHeight="1">
      <c r="A282" s="173">
        <v>2020499</v>
      </c>
      <c r="B282" s="173" t="s">
        <v>225</v>
      </c>
      <c r="C282" s="173">
        <v>0</v>
      </c>
    </row>
    <row r="283" spans="1:3" ht="15" customHeight="1">
      <c r="A283" s="173">
        <v>20205</v>
      </c>
      <c r="B283" s="173" t="s">
        <v>226</v>
      </c>
      <c r="C283" s="173">
        <f>SUM(C284:C286)</f>
        <v>0</v>
      </c>
    </row>
    <row r="284" spans="1:3" ht="15" customHeight="1">
      <c r="A284" s="173">
        <v>2020503</v>
      </c>
      <c r="B284" s="173" t="s">
        <v>227</v>
      </c>
      <c r="C284" s="173">
        <v>0</v>
      </c>
    </row>
    <row r="285" spans="1:3" ht="15" customHeight="1">
      <c r="A285" s="173">
        <v>2020504</v>
      </c>
      <c r="B285" s="173" t="s">
        <v>228</v>
      </c>
      <c r="C285" s="173">
        <v>0</v>
      </c>
    </row>
    <row r="286" spans="1:3" ht="15" customHeight="1">
      <c r="A286" s="173">
        <v>2020599</v>
      </c>
      <c r="B286" s="173" t="s">
        <v>229</v>
      </c>
      <c r="C286" s="173">
        <v>0</v>
      </c>
    </row>
    <row r="287" spans="1:3" ht="15" customHeight="1">
      <c r="A287" s="173">
        <v>20206</v>
      </c>
      <c r="B287" s="173" t="s">
        <v>230</v>
      </c>
      <c r="C287" s="173">
        <f>C288</f>
        <v>0</v>
      </c>
    </row>
    <row r="288" spans="1:3" ht="15" customHeight="1">
      <c r="A288" s="173">
        <v>2020601</v>
      </c>
      <c r="B288" s="173" t="s">
        <v>231</v>
      </c>
      <c r="C288" s="173">
        <v>0</v>
      </c>
    </row>
    <row r="289" spans="1:3" ht="15" customHeight="1">
      <c r="A289" s="173">
        <v>20207</v>
      </c>
      <c r="B289" s="173" t="s">
        <v>232</v>
      </c>
      <c r="C289" s="173">
        <f>SUM(C290:C293)</f>
        <v>0</v>
      </c>
    </row>
    <row r="290" spans="1:3" ht="15" customHeight="1">
      <c r="A290" s="173">
        <v>2020701</v>
      </c>
      <c r="B290" s="173" t="s">
        <v>233</v>
      </c>
      <c r="C290" s="173">
        <v>0</v>
      </c>
    </row>
    <row r="291" spans="1:3" ht="15" customHeight="1">
      <c r="A291" s="173">
        <v>2020702</v>
      </c>
      <c r="B291" s="173" t="s">
        <v>234</v>
      </c>
      <c r="C291" s="173">
        <v>0</v>
      </c>
    </row>
    <row r="292" spans="1:3" ht="15" customHeight="1">
      <c r="A292" s="173">
        <v>2020703</v>
      </c>
      <c r="B292" s="173" t="s">
        <v>235</v>
      </c>
      <c r="C292" s="173">
        <v>0</v>
      </c>
    </row>
    <row r="293" spans="1:3" ht="15" customHeight="1">
      <c r="A293" s="173">
        <v>2020799</v>
      </c>
      <c r="B293" s="173" t="s">
        <v>236</v>
      </c>
      <c r="C293" s="173">
        <v>0</v>
      </c>
    </row>
    <row r="294" spans="1:3" ht="15" customHeight="1">
      <c r="A294" s="173">
        <v>20299</v>
      </c>
      <c r="B294" s="173" t="s">
        <v>237</v>
      </c>
      <c r="C294" s="173">
        <f>C295</f>
        <v>0</v>
      </c>
    </row>
    <row r="295" spans="1:3" ht="15" customHeight="1">
      <c r="A295" s="173">
        <v>2029901</v>
      </c>
      <c r="B295" s="173" t="s">
        <v>238</v>
      </c>
      <c r="C295" s="173">
        <v>0</v>
      </c>
    </row>
    <row r="296" spans="1:3" ht="15" customHeight="1">
      <c r="A296" s="173">
        <v>203</v>
      </c>
      <c r="B296" s="173" t="s">
        <v>15</v>
      </c>
      <c r="C296" s="173">
        <f>SUM(C297,C299,C301,C303,C312)</f>
        <v>0</v>
      </c>
    </row>
    <row r="297" spans="1:3" ht="15" customHeight="1">
      <c r="A297" s="173">
        <v>20301</v>
      </c>
      <c r="B297" s="173" t="s">
        <v>239</v>
      </c>
      <c r="C297" s="173">
        <f>C298</f>
        <v>0</v>
      </c>
    </row>
    <row r="298" spans="1:3" ht="15" customHeight="1">
      <c r="A298" s="173">
        <v>2030101</v>
      </c>
      <c r="B298" s="173" t="s">
        <v>240</v>
      </c>
      <c r="C298" s="173">
        <v>0</v>
      </c>
    </row>
    <row r="299" spans="1:3" ht="15" customHeight="1">
      <c r="A299" s="173">
        <v>20304</v>
      </c>
      <c r="B299" s="173" t="s">
        <v>241</v>
      </c>
      <c r="C299" s="173">
        <f>C300</f>
        <v>0</v>
      </c>
    </row>
    <row r="300" spans="1:3" ht="15" customHeight="1">
      <c r="A300" s="173">
        <v>2030401</v>
      </c>
      <c r="B300" s="173" t="s">
        <v>242</v>
      </c>
      <c r="C300" s="173">
        <v>0</v>
      </c>
    </row>
    <row r="301" spans="1:3" ht="15" customHeight="1">
      <c r="A301" s="173">
        <v>20305</v>
      </c>
      <c r="B301" s="173" t="s">
        <v>243</v>
      </c>
      <c r="C301" s="173">
        <f>C302</f>
        <v>0</v>
      </c>
    </row>
    <row r="302" spans="1:3" ht="15" customHeight="1">
      <c r="A302" s="173">
        <v>2030501</v>
      </c>
      <c r="B302" s="173" t="s">
        <v>244</v>
      </c>
      <c r="C302" s="173">
        <v>0</v>
      </c>
    </row>
    <row r="303" spans="1:3" ht="15" customHeight="1">
      <c r="A303" s="173">
        <v>20306</v>
      </c>
      <c r="B303" s="173" t="s">
        <v>245</v>
      </c>
      <c r="C303" s="173">
        <f>SUM(C304:C311)</f>
        <v>0</v>
      </c>
    </row>
    <row r="304" spans="1:3" ht="15" customHeight="1">
      <c r="A304" s="173">
        <v>2030601</v>
      </c>
      <c r="B304" s="173" t="s">
        <v>246</v>
      </c>
      <c r="C304" s="173">
        <v>0</v>
      </c>
    </row>
    <row r="305" spans="1:3" ht="15" customHeight="1">
      <c r="A305" s="173">
        <v>2030602</v>
      </c>
      <c r="B305" s="173" t="s">
        <v>247</v>
      </c>
      <c r="C305" s="173">
        <v>0</v>
      </c>
    </row>
    <row r="306" spans="1:3" ht="15" customHeight="1">
      <c r="A306" s="173">
        <v>2030603</v>
      </c>
      <c r="B306" s="173" t="s">
        <v>248</v>
      </c>
      <c r="C306" s="173">
        <v>0</v>
      </c>
    </row>
    <row r="307" spans="1:3" ht="15" customHeight="1">
      <c r="A307" s="173">
        <v>2030604</v>
      </c>
      <c r="B307" s="173" t="s">
        <v>249</v>
      </c>
      <c r="C307" s="173">
        <v>0</v>
      </c>
    </row>
    <row r="308" spans="1:3" ht="15" customHeight="1">
      <c r="A308" s="173">
        <v>2030605</v>
      </c>
      <c r="B308" s="173" t="s">
        <v>250</v>
      </c>
      <c r="C308" s="173">
        <v>0</v>
      </c>
    </row>
    <row r="309" spans="1:3" ht="15" customHeight="1">
      <c r="A309" s="173">
        <v>2030606</v>
      </c>
      <c r="B309" s="173" t="s">
        <v>251</v>
      </c>
      <c r="C309" s="173">
        <v>0</v>
      </c>
    </row>
    <row r="310" spans="1:3" ht="15" customHeight="1">
      <c r="A310" s="173">
        <v>2030607</v>
      </c>
      <c r="B310" s="173" t="s">
        <v>252</v>
      </c>
      <c r="C310" s="173">
        <v>0</v>
      </c>
    </row>
    <row r="311" spans="1:3" ht="15" customHeight="1">
      <c r="A311" s="173">
        <v>2030699</v>
      </c>
      <c r="B311" s="173" t="s">
        <v>253</v>
      </c>
      <c r="C311" s="173">
        <v>0</v>
      </c>
    </row>
    <row r="312" spans="1:3" ht="15" customHeight="1">
      <c r="A312" s="173">
        <v>20399</v>
      </c>
      <c r="B312" s="173" t="s">
        <v>254</v>
      </c>
      <c r="C312" s="173">
        <f>C313</f>
        <v>0</v>
      </c>
    </row>
    <row r="313" spans="1:3" ht="15" customHeight="1">
      <c r="A313" s="173">
        <v>2039901</v>
      </c>
      <c r="B313" s="173" t="s">
        <v>255</v>
      </c>
      <c r="C313" s="173">
        <v>0</v>
      </c>
    </row>
    <row r="314" spans="1:3" ht="15" customHeight="1">
      <c r="A314" s="173">
        <v>204</v>
      </c>
      <c r="B314" s="173" t="s">
        <v>256</v>
      </c>
      <c r="C314" s="173">
        <f>SUM(C315,C325,C347,C354,C366,C375,C389,C398,C407,C415,C423,C432)</f>
        <v>8056</v>
      </c>
    </row>
    <row r="315" spans="1:3" ht="15" customHeight="1">
      <c r="A315" s="173">
        <v>20401</v>
      </c>
      <c r="B315" s="173" t="s">
        <v>257</v>
      </c>
      <c r="C315" s="173">
        <f>SUM(C316:C324)</f>
        <v>0</v>
      </c>
    </row>
    <row r="316" spans="1:3" ht="15" customHeight="1">
      <c r="A316" s="173">
        <v>2040101</v>
      </c>
      <c r="B316" s="173" t="s">
        <v>258</v>
      </c>
      <c r="C316" s="173">
        <v>0</v>
      </c>
    </row>
    <row r="317" spans="1:3" ht="15" customHeight="1">
      <c r="A317" s="173">
        <v>2040102</v>
      </c>
      <c r="B317" s="173" t="s">
        <v>259</v>
      </c>
      <c r="C317" s="173">
        <v>0</v>
      </c>
    </row>
    <row r="318" spans="1:3" ht="15" customHeight="1">
      <c r="A318" s="173">
        <v>2040103</v>
      </c>
      <c r="B318" s="173" t="s">
        <v>260</v>
      </c>
      <c r="C318" s="173">
        <v>0</v>
      </c>
    </row>
    <row r="319" spans="1:3" ht="15" customHeight="1">
      <c r="A319" s="173">
        <v>2040104</v>
      </c>
      <c r="B319" s="173" t="s">
        <v>261</v>
      </c>
      <c r="C319" s="173">
        <v>0</v>
      </c>
    </row>
    <row r="320" spans="1:3" ht="15" customHeight="1">
      <c r="A320" s="173">
        <v>2040105</v>
      </c>
      <c r="B320" s="173" t="s">
        <v>262</v>
      </c>
      <c r="C320" s="173">
        <v>0</v>
      </c>
    </row>
    <row r="321" spans="1:3" ht="15" customHeight="1">
      <c r="A321" s="173">
        <v>2040106</v>
      </c>
      <c r="B321" s="173" t="s">
        <v>263</v>
      </c>
      <c r="C321" s="173">
        <v>0</v>
      </c>
    </row>
    <row r="322" spans="1:3" ht="15" customHeight="1">
      <c r="A322" s="173">
        <v>2040107</v>
      </c>
      <c r="B322" s="173" t="s">
        <v>264</v>
      </c>
      <c r="C322" s="173">
        <v>0</v>
      </c>
    </row>
    <row r="323" spans="1:3" ht="15" customHeight="1">
      <c r="A323" s="173">
        <v>2040108</v>
      </c>
      <c r="B323" s="173" t="s">
        <v>265</v>
      </c>
      <c r="C323" s="173">
        <v>0</v>
      </c>
    </row>
    <row r="324" spans="1:3" ht="15" customHeight="1">
      <c r="A324" s="173">
        <v>2040199</v>
      </c>
      <c r="B324" s="173" t="s">
        <v>266</v>
      </c>
      <c r="C324" s="173">
        <v>0</v>
      </c>
    </row>
    <row r="325" spans="1:3" ht="15" customHeight="1">
      <c r="A325" s="173">
        <v>20402</v>
      </c>
      <c r="B325" s="173" t="s">
        <v>267</v>
      </c>
      <c r="C325" s="173">
        <f>SUM(C326:C346)</f>
        <v>1586</v>
      </c>
    </row>
    <row r="326" spans="1:3" ht="15" customHeight="1">
      <c r="A326" s="173">
        <v>2040201</v>
      </c>
      <c r="B326" s="173" t="s">
        <v>66</v>
      </c>
      <c r="C326" s="173">
        <v>250</v>
      </c>
    </row>
    <row r="327" spans="1:3" ht="15" customHeight="1">
      <c r="A327" s="173">
        <v>2040202</v>
      </c>
      <c r="B327" s="173" t="s">
        <v>67</v>
      </c>
      <c r="C327" s="173">
        <v>187</v>
      </c>
    </row>
    <row r="328" spans="1:3" ht="15" customHeight="1">
      <c r="A328" s="173">
        <v>2040203</v>
      </c>
      <c r="B328" s="173" t="s">
        <v>68</v>
      </c>
      <c r="C328" s="173">
        <v>0</v>
      </c>
    </row>
    <row r="329" spans="1:3" ht="15" customHeight="1">
      <c r="A329" s="173">
        <v>2040204</v>
      </c>
      <c r="B329" s="173" t="s">
        <v>268</v>
      </c>
      <c r="C329" s="173">
        <v>40</v>
      </c>
    </row>
    <row r="330" spans="1:3" ht="15" customHeight="1">
      <c r="A330" s="173">
        <v>2040205</v>
      </c>
      <c r="B330" s="173" t="s">
        <v>269</v>
      </c>
      <c r="C330" s="173">
        <v>100</v>
      </c>
    </row>
    <row r="331" spans="1:3" ht="15" customHeight="1">
      <c r="A331" s="173">
        <v>2040206</v>
      </c>
      <c r="B331" s="173" t="s">
        <v>270</v>
      </c>
      <c r="C331" s="173">
        <v>0</v>
      </c>
    </row>
    <row r="332" spans="1:3" ht="15" customHeight="1">
      <c r="A332" s="173">
        <v>2040207</v>
      </c>
      <c r="B332" s="173" t="s">
        <v>271</v>
      </c>
      <c r="C332" s="173">
        <v>0</v>
      </c>
    </row>
    <row r="333" spans="1:3" ht="15" customHeight="1">
      <c r="A333" s="173">
        <v>2040208</v>
      </c>
      <c r="B333" s="173" t="s">
        <v>272</v>
      </c>
      <c r="C333" s="173">
        <v>0</v>
      </c>
    </row>
    <row r="334" spans="1:3" ht="15" customHeight="1">
      <c r="A334" s="173">
        <v>2040209</v>
      </c>
      <c r="B334" s="173" t="s">
        <v>273</v>
      </c>
      <c r="C334" s="173">
        <v>0</v>
      </c>
    </row>
    <row r="335" spans="1:3" ht="15" customHeight="1">
      <c r="A335" s="173">
        <v>2040210</v>
      </c>
      <c r="B335" s="173" t="s">
        <v>274</v>
      </c>
      <c r="C335" s="173">
        <v>0</v>
      </c>
    </row>
    <row r="336" spans="1:3" ht="15" customHeight="1">
      <c r="A336" s="173">
        <v>2040211</v>
      </c>
      <c r="B336" s="173" t="s">
        <v>275</v>
      </c>
      <c r="C336" s="173">
        <v>0</v>
      </c>
    </row>
    <row r="337" spans="1:3" ht="15" customHeight="1">
      <c r="A337" s="173">
        <v>2040212</v>
      </c>
      <c r="B337" s="173" t="s">
        <v>276</v>
      </c>
      <c r="C337" s="173">
        <v>9</v>
      </c>
    </row>
    <row r="338" spans="1:3" ht="15" customHeight="1">
      <c r="A338" s="173">
        <v>2040213</v>
      </c>
      <c r="B338" s="173" t="s">
        <v>277</v>
      </c>
      <c r="C338" s="173">
        <v>0</v>
      </c>
    </row>
    <row r="339" spans="1:3" ht="15" customHeight="1">
      <c r="A339" s="173">
        <v>2040214</v>
      </c>
      <c r="B339" s="173" t="s">
        <v>278</v>
      </c>
      <c r="C339" s="173">
        <v>0</v>
      </c>
    </row>
    <row r="340" spans="1:3" ht="15" customHeight="1">
      <c r="A340" s="173">
        <v>2040215</v>
      </c>
      <c r="B340" s="173" t="s">
        <v>279</v>
      </c>
      <c r="C340" s="173">
        <v>0</v>
      </c>
    </row>
    <row r="341" spans="1:3" ht="15" customHeight="1">
      <c r="A341" s="173">
        <v>2040216</v>
      </c>
      <c r="B341" s="173" t="s">
        <v>280</v>
      </c>
      <c r="C341" s="173">
        <v>135</v>
      </c>
    </row>
    <row r="342" spans="1:3" ht="15" customHeight="1">
      <c r="A342" s="173">
        <v>2040217</v>
      </c>
      <c r="B342" s="173" t="s">
        <v>281</v>
      </c>
      <c r="C342" s="173">
        <v>0</v>
      </c>
    </row>
    <row r="343" spans="1:3" ht="15" customHeight="1">
      <c r="A343" s="173">
        <v>2040218</v>
      </c>
      <c r="B343" s="173" t="s">
        <v>282</v>
      </c>
      <c r="C343" s="173">
        <v>0</v>
      </c>
    </row>
    <row r="344" spans="1:3" ht="15" customHeight="1">
      <c r="A344" s="173">
        <v>2040219</v>
      </c>
      <c r="B344" s="173" t="s">
        <v>108</v>
      </c>
      <c r="C344" s="173">
        <v>0</v>
      </c>
    </row>
    <row r="345" spans="1:3" ht="15" customHeight="1">
      <c r="A345" s="173">
        <v>2040250</v>
      </c>
      <c r="B345" s="173" t="s">
        <v>74</v>
      </c>
      <c r="C345" s="173">
        <v>0</v>
      </c>
    </row>
    <row r="346" spans="1:3" ht="15" customHeight="1">
      <c r="A346" s="173">
        <v>2040299</v>
      </c>
      <c r="B346" s="173" t="s">
        <v>283</v>
      </c>
      <c r="C346" s="173">
        <v>865</v>
      </c>
    </row>
    <row r="347" spans="1:3" ht="15" customHeight="1">
      <c r="A347" s="173">
        <v>20403</v>
      </c>
      <c r="B347" s="173" t="s">
        <v>284</v>
      </c>
      <c r="C347" s="173">
        <f>SUM(C348:C353)</f>
        <v>0</v>
      </c>
    </row>
    <row r="348" spans="1:3" ht="15" customHeight="1">
      <c r="A348" s="173">
        <v>2040301</v>
      </c>
      <c r="B348" s="173" t="s">
        <v>66</v>
      </c>
      <c r="C348" s="173">
        <v>0</v>
      </c>
    </row>
    <row r="349" spans="1:3" ht="15" customHeight="1">
      <c r="A349" s="173">
        <v>2040302</v>
      </c>
      <c r="B349" s="173" t="s">
        <v>67</v>
      </c>
      <c r="C349" s="173">
        <v>0</v>
      </c>
    </row>
    <row r="350" spans="1:3" ht="15" customHeight="1">
      <c r="A350" s="173">
        <v>2040303</v>
      </c>
      <c r="B350" s="173" t="s">
        <v>68</v>
      </c>
      <c r="C350" s="173">
        <v>0</v>
      </c>
    </row>
    <row r="351" spans="1:3" ht="15" customHeight="1">
      <c r="A351" s="173">
        <v>2040304</v>
      </c>
      <c r="B351" s="173" t="s">
        <v>285</v>
      </c>
      <c r="C351" s="173">
        <v>0</v>
      </c>
    </row>
    <row r="352" spans="1:3" ht="15" customHeight="1">
      <c r="A352" s="173">
        <v>2040350</v>
      </c>
      <c r="B352" s="173" t="s">
        <v>74</v>
      </c>
      <c r="C352" s="173">
        <v>0</v>
      </c>
    </row>
    <row r="353" spans="1:3" ht="15" customHeight="1">
      <c r="A353" s="173">
        <v>2040399</v>
      </c>
      <c r="B353" s="173" t="s">
        <v>286</v>
      </c>
      <c r="C353" s="173">
        <v>0</v>
      </c>
    </row>
    <row r="354" spans="1:3" ht="15" customHeight="1">
      <c r="A354" s="173">
        <v>20404</v>
      </c>
      <c r="B354" s="173" t="s">
        <v>287</v>
      </c>
      <c r="C354" s="173">
        <f>SUM(C355:C365)</f>
        <v>2416</v>
      </c>
    </row>
    <row r="355" spans="1:3" ht="15" customHeight="1">
      <c r="A355" s="173">
        <v>2040401</v>
      </c>
      <c r="B355" s="173" t="s">
        <v>66</v>
      </c>
      <c r="C355" s="173">
        <v>2237</v>
      </c>
    </row>
    <row r="356" spans="1:3" ht="15" customHeight="1">
      <c r="A356" s="173">
        <v>2040402</v>
      </c>
      <c r="B356" s="173" t="s">
        <v>67</v>
      </c>
      <c r="C356" s="173">
        <v>0</v>
      </c>
    </row>
    <row r="357" spans="1:3" ht="15" customHeight="1">
      <c r="A357" s="173">
        <v>2040403</v>
      </c>
      <c r="B357" s="173" t="s">
        <v>68</v>
      </c>
      <c r="C357" s="173">
        <v>0</v>
      </c>
    </row>
    <row r="358" spans="1:3" ht="15" customHeight="1">
      <c r="A358" s="173">
        <v>2040404</v>
      </c>
      <c r="B358" s="173" t="s">
        <v>288</v>
      </c>
      <c r="C358" s="173">
        <v>-2</v>
      </c>
    </row>
    <row r="359" spans="1:3" ht="15" customHeight="1">
      <c r="A359" s="173">
        <v>2040405</v>
      </c>
      <c r="B359" s="173" t="s">
        <v>289</v>
      </c>
      <c r="C359" s="173">
        <v>0</v>
      </c>
    </row>
    <row r="360" spans="1:3" ht="15" customHeight="1">
      <c r="A360" s="173">
        <v>2040406</v>
      </c>
      <c r="B360" s="173" t="s">
        <v>290</v>
      </c>
      <c r="C360" s="173">
        <v>0</v>
      </c>
    </row>
    <row r="361" spans="1:3" ht="15" customHeight="1">
      <c r="A361" s="173">
        <v>2040407</v>
      </c>
      <c r="B361" s="173" t="s">
        <v>291</v>
      </c>
      <c r="C361" s="173">
        <v>0</v>
      </c>
    </row>
    <row r="362" spans="1:3" ht="15" customHeight="1">
      <c r="A362" s="173">
        <v>2040408</v>
      </c>
      <c r="B362" s="173" t="s">
        <v>292</v>
      </c>
      <c r="C362" s="173">
        <v>0</v>
      </c>
    </row>
    <row r="363" spans="1:3" ht="15" customHeight="1">
      <c r="A363" s="173">
        <v>2040409</v>
      </c>
      <c r="B363" s="173" t="s">
        <v>293</v>
      </c>
      <c r="C363" s="173">
        <v>0</v>
      </c>
    </row>
    <row r="364" spans="1:3" ht="15" customHeight="1">
      <c r="A364" s="173">
        <v>2040450</v>
      </c>
      <c r="B364" s="173" t="s">
        <v>74</v>
      </c>
      <c r="C364" s="173">
        <v>0</v>
      </c>
    </row>
    <row r="365" spans="1:3" ht="15" customHeight="1">
      <c r="A365" s="173">
        <v>2040499</v>
      </c>
      <c r="B365" s="173" t="s">
        <v>294</v>
      </c>
      <c r="C365" s="173">
        <v>181</v>
      </c>
    </row>
    <row r="366" spans="1:3" ht="15" customHeight="1">
      <c r="A366" s="173">
        <v>20405</v>
      </c>
      <c r="B366" s="173" t="s">
        <v>295</v>
      </c>
      <c r="C366" s="173">
        <f>SUM(C367:C374)</f>
        <v>3748</v>
      </c>
    </row>
    <row r="367" spans="1:3" ht="15" customHeight="1">
      <c r="A367" s="173">
        <v>2040501</v>
      </c>
      <c r="B367" s="173" t="s">
        <v>66</v>
      </c>
      <c r="C367" s="173">
        <v>2722</v>
      </c>
    </row>
    <row r="368" spans="1:3" ht="15" customHeight="1">
      <c r="A368" s="173">
        <v>2040502</v>
      </c>
      <c r="B368" s="173" t="s">
        <v>67</v>
      </c>
      <c r="C368" s="173">
        <v>0</v>
      </c>
    </row>
    <row r="369" spans="1:3" ht="15" customHeight="1">
      <c r="A369" s="173">
        <v>2040503</v>
      </c>
      <c r="B369" s="173" t="s">
        <v>68</v>
      </c>
      <c r="C369" s="173">
        <v>0</v>
      </c>
    </row>
    <row r="370" spans="1:3" ht="15" customHeight="1">
      <c r="A370" s="173">
        <v>2040504</v>
      </c>
      <c r="B370" s="173" t="s">
        <v>296</v>
      </c>
      <c r="C370" s="173">
        <v>0</v>
      </c>
    </row>
    <row r="371" spans="1:3" ht="15" customHeight="1">
      <c r="A371" s="173">
        <v>2040505</v>
      </c>
      <c r="B371" s="173" t="s">
        <v>297</v>
      </c>
      <c r="C371" s="173">
        <v>0</v>
      </c>
    </row>
    <row r="372" spans="1:3" ht="15" customHeight="1">
      <c r="A372" s="173">
        <v>2040506</v>
      </c>
      <c r="B372" s="173" t="s">
        <v>298</v>
      </c>
      <c r="C372" s="173">
        <v>0</v>
      </c>
    </row>
    <row r="373" spans="1:3" ht="15" customHeight="1">
      <c r="A373" s="173">
        <v>2040550</v>
      </c>
      <c r="B373" s="173" t="s">
        <v>74</v>
      </c>
      <c r="C373" s="173">
        <v>0</v>
      </c>
    </row>
    <row r="374" spans="1:3" ht="15" customHeight="1">
      <c r="A374" s="173">
        <v>2040599</v>
      </c>
      <c r="B374" s="173" t="s">
        <v>299</v>
      </c>
      <c r="C374" s="173">
        <v>1026</v>
      </c>
    </row>
    <row r="375" spans="1:3" ht="15" customHeight="1">
      <c r="A375" s="173">
        <v>20406</v>
      </c>
      <c r="B375" s="173" t="s">
        <v>300</v>
      </c>
      <c r="C375" s="173">
        <f>SUM(C376:C388)</f>
        <v>306</v>
      </c>
    </row>
    <row r="376" spans="1:3" ht="15" customHeight="1">
      <c r="A376" s="173">
        <v>2040601</v>
      </c>
      <c r="B376" s="173" t="s">
        <v>66</v>
      </c>
      <c r="C376" s="173">
        <v>258</v>
      </c>
    </row>
    <row r="377" spans="1:3" ht="15" customHeight="1">
      <c r="A377" s="173">
        <v>2040602</v>
      </c>
      <c r="B377" s="173" t="s">
        <v>67</v>
      </c>
      <c r="C377" s="173">
        <v>0</v>
      </c>
    </row>
    <row r="378" spans="1:3" ht="15" customHeight="1">
      <c r="A378" s="173">
        <v>2040603</v>
      </c>
      <c r="B378" s="173" t="s">
        <v>68</v>
      </c>
      <c r="C378" s="173">
        <v>0</v>
      </c>
    </row>
    <row r="379" spans="1:3" ht="15" customHeight="1">
      <c r="A379" s="173">
        <v>2040604</v>
      </c>
      <c r="B379" s="173" t="s">
        <v>301</v>
      </c>
      <c r="C379" s="173">
        <v>0</v>
      </c>
    </row>
    <row r="380" spans="1:3" ht="15" customHeight="1">
      <c r="A380" s="173">
        <v>2040605</v>
      </c>
      <c r="B380" s="173" t="s">
        <v>302</v>
      </c>
      <c r="C380" s="173">
        <v>0</v>
      </c>
    </row>
    <row r="381" spans="1:3" ht="15" customHeight="1">
      <c r="A381" s="173">
        <v>2040606</v>
      </c>
      <c r="B381" s="173" t="s">
        <v>303</v>
      </c>
      <c r="C381" s="173">
        <v>0</v>
      </c>
    </row>
    <row r="382" spans="1:3" ht="15" customHeight="1">
      <c r="A382" s="173">
        <v>2040607</v>
      </c>
      <c r="B382" s="173" t="s">
        <v>304</v>
      </c>
      <c r="C382" s="173">
        <v>9</v>
      </c>
    </row>
    <row r="383" spans="1:3" ht="15" customHeight="1">
      <c r="A383" s="173">
        <v>2040608</v>
      </c>
      <c r="B383" s="173" t="s">
        <v>305</v>
      </c>
      <c r="C383" s="173">
        <v>0</v>
      </c>
    </row>
    <row r="384" spans="1:3" ht="15" customHeight="1">
      <c r="A384" s="173">
        <v>2040609</v>
      </c>
      <c r="B384" s="173" t="s">
        <v>306</v>
      </c>
      <c r="C384" s="173">
        <v>0</v>
      </c>
    </row>
    <row r="385" spans="1:3" ht="15" customHeight="1">
      <c r="A385" s="173">
        <v>2040610</v>
      </c>
      <c r="B385" s="173" t="s">
        <v>307</v>
      </c>
      <c r="C385" s="173">
        <v>0</v>
      </c>
    </row>
    <row r="386" spans="1:3" ht="15" customHeight="1">
      <c r="A386" s="173">
        <v>2040611</v>
      </c>
      <c r="B386" s="173" t="s">
        <v>308</v>
      </c>
      <c r="C386" s="173">
        <v>0</v>
      </c>
    </row>
    <row r="387" spans="1:3" ht="15" customHeight="1">
      <c r="A387" s="173">
        <v>2040650</v>
      </c>
      <c r="B387" s="173" t="s">
        <v>74</v>
      </c>
      <c r="C387" s="173">
        <v>0</v>
      </c>
    </row>
    <row r="388" spans="1:3" ht="15" customHeight="1">
      <c r="A388" s="173">
        <v>2040699</v>
      </c>
      <c r="B388" s="173" t="s">
        <v>309</v>
      </c>
      <c r="C388" s="173">
        <v>39</v>
      </c>
    </row>
    <row r="389" spans="1:3" ht="15" customHeight="1">
      <c r="A389" s="173">
        <v>20407</v>
      </c>
      <c r="B389" s="173" t="s">
        <v>310</v>
      </c>
      <c r="C389" s="173">
        <f>SUM(C390:C397)</f>
        <v>0</v>
      </c>
    </row>
    <row r="390" spans="1:3" ht="15" customHeight="1">
      <c r="A390" s="173">
        <v>2040701</v>
      </c>
      <c r="B390" s="173" t="s">
        <v>66</v>
      </c>
      <c r="C390" s="173">
        <v>0</v>
      </c>
    </row>
    <row r="391" spans="1:3" ht="15" customHeight="1">
      <c r="A391" s="173">
        <v>2040702</v>
      </c>
      <c r="B391" s="173" t="s">
        <v>67</v>
      </c>
      <c r="C391" s="173">
        <v>0</v>
      </c>
    </row>
    <row r="392" spans="1:3" ht="15" customHeight="1">
      <c r="A392" s="173">
        <v>2040703</v>
      </c>
      <c r="B392" s="173" t="s">
        <v>68</v>
      </c>
      <c r="C392" s="173">
        <v>0</v>
      </c>
    </row>
    <row r="393" spans="1:3" ht="15" customHeight="1">
      <c r="A393" s="173">
        <v>2040704</v>
      </c>
      <c r="B393" s="173" t="s">
        <v>311</v>
      </c>
      <c r="C393" s="173">
        <v>0</v>
      </c>
    </row>
    <row r="394" spans="1:3" ht="15" customHeight="1">
      <c r="A394" s="173">
        <v>2040705</v>
      </c>
      <c r="B394" s="173" t="s">
        <v>312</v>
      </c>
      <c r="C394" s="173">
        <v>0</v>
      </c>
    </row>
    <row r="395" spans="1:3" ht="15" customHeight="1">
      <c r="A395" s="173">
        <v>2040706</v>
      </c>
      <c r="B395" s="173" t="s">
        <v>313</v>
      </c>
      <c r="C395" s="173">
        <v>0</v>
      </c>
    </row>
    <row r="396" spans="1:3" ht="15" customHeight="1">
      <c r="A396" s="173">
        <v>2040750</v>
      </c>
      <c r="B396" s="173" t="s">
        <v>74</v>
      </c>
      <c r="C396" s="173">
        <v>0</v>
      </c>
    </row>
    <row r="397" spans="1:3" ht="15" customHeight="1">
      <c r="A397" s="173">
        <v>2040799</v>
      </c>
      <c r="B397" s="173" t="s">
        <v>314</v>
      </c>
      <c r="C397" s="173">
        <v>0</v>
      </c>
    </row>
    <row r="398" spans="1:3" ht="15" customHeight="1">
      <c r="A398" s="173">
        <v>20408</v>
      </c>
      <c r="B398" s="173" t="s">
        <v>315</v>
      </c>
      <c r="C398" s="173">
        <f>SUM(C399:C406)</f>
        <v>0</v>
      </c>
    </row>
    <row r="399" spans="1:3" ht="15" customHeight="1">
      <c r="A399" s="173">
        <v>2040801</v>
      </c>
      <c r="B399" s="173" t="s">
        <v>66</v>
      </c>
      <c r="C399" s="173">
        <v>0</v>
      </c>
    </row>
    <row r="400" spans="1:3" ht="15" customHeight="1">
      <c r="A400" s="173">
        <v>2040802</v>
      </c>
      <c r="B400" s="173" t="s">
        <v>67</v>
      </c>
      <c r="C400" s="173">
        <v>0</v>
      </c>
    </row>
    <row r="401" spans="1:3" ht="15" customHeight="1">
      <c r="A401" s="173">
        <v>2040803</v>
      </c>
      <c r="B401" s="173" t="s">
        <v>68</v>
      </c>
      <c r="C401" s="173">
        <v>0</v>
      </c>
    </row>
    <row r="402" spans="1:3" ht="15" customHeight="1">
      <c r="A402" s="173">
        <v>2040804</v>
      </c>
      <c r="B402" s="173" t="s">
        <v>316</v>
      </c>
      <c r="C402" s="173">
        <v>0</v>
      </c>
    </row>
    <row r="403" spans="1:3" ht="15" customHeight="1">
      <c r="A403" s="173">
        <v>2040805</v>
      </c>
      <c r="B403" s="173" t="s">
        <v>317</v>
      </c>
      <c r="C403" s="173">
        <v>0</v>
      </c>
    </row>
    <row r="404" spans="1:3" ht="15" customHeight="1">
      <c r="A404" s="173">
        <v>2040806</v>
      </c>
      <c r="B404" s="173" t="s">
        <v>318</v>
      </c>
      <c r="C404" s="173">
        <v>0</v>
      </c>
    </row>
    <row r="405" spans="1:3" ht="15" customHeight="1">
      <c r="A405" s="173">
        <v>2040850</v>
      </c>
      <c r="B405" s="173" t="s">
        <v>74</v>
      </c>
      <c r="C405" s="173">
        <v>0</v>
      </c>
    </row>
    <row r="406" spans="1:3" ht="15" customHeight="1">
      <c r="A406" s="173">
        <v>2040899</v>
      </c>
      <c r="B406" s="173" t="s">
        <v>319</v>
      </c>
      <c r="C406" s="173">
        <v>0</v>
      </c>
    </row>
    <row r="407" spans="1:3" ht="15" customHeight="1">
      <c r="A407" s="173">
        <v>20409</v>
      </c>
      <c r="B407" s="173" t="s">
        <v>320</v>
      </c>
      <c r="C407" s="173">
        <f>SUM(C408:C414)</f>
        <v>0</v>
      </c>
    </row>
    <row r="408" spans="1:3" ht="15" customHeight="1">
      <c r="A408" s="173">
        <v>2040901</v>
      </c>
      <c r="B408" s="173" t="s">
        <v>66</v>
      </c>
      <c r="C408" s="173">
        <v>0</v>
      </c>
    </row>
    <row r="409" spans="1:3" ht="15" customHeight="1">
      <c r="A409" s="173">
        <v>2040902</v>
      </c>
      <c r="B409" s="173" t="s">
        <v>67</v>
      </c>
      <c r="C409" s="173">
        <v>0</v>
      </c>
    </row>
    <row r="410" spans="1:3" ht="15" customHeight="1">
      <c r="A410" s="173">
        <v>2040903</v>
      </c>
      <c r="B410" s="173" t="s">
        <v>68</v>
      </c>
      <c r="C410" s="173">
        <v>0</v>
      </c>
    </row>
    <row r="411" spans="1:3" ht="15" customHeight="1">
      <c r="A411" s="173">
        <v>2040904</v>
      </c>
      <c r="B411" s="173" t="s">
        <v>321</v>
      </c>
      <c r="C411" s="173">
        <v>0</v>
      </c>
    </row>
    <row r="412" spans="1:3" ht="15" customHeight="1">
      <c r="A412" s="173">
        <v>2040905</v>
      </c>
      <c r="B412" s="173" t="s">
        <v>322</v>
      </c>
      <c r="C412" s="173">
        <v>0</v>
      </c>
    </row>
    <row r="413" spans="1:3" ht="15" customHeight="1">
      <c r="A413" s="173">
        <v>2040950</v>
      </c>
      <c r="B413" s="173" t="s">
        <v>74</v>
      </c>
      <c r="C413" s="173">
        <v>0</v>
      </c>
    </row>
    <row r="414" spans="1:3" ht="15" customHeight="1">
      <c r="A414" s="173">
        <v>2040999</v>
      </c>
      <c r="B414" s="173" t="s">
        <v>323</v>
      </c>
      <c r="C414" s="173">
        <v>0</v>
      </c>
    </row>
    <row r="415" spans="1:3" ht="15" customHeight="1">
      <c r="A415" s="173">
        <v>20410</v>
      </c>
      <c r="B415" s="173" t="s">
        <v>324</v>
      </c>
      <c r="C415" s="173">
        <f>SUM(C416:C422)</f>
        <v>0</v>
      </c>
    </row>
    <row r="416" spans="1:3" ht="15" customHeight="1">
      <c r="A416" s="173">
        <v>2041001</v>
      </c>
      <c r="B416" s="173" t="s">
        <v>66</v>
      </c>
      <c r="C416" s="173">
        <v>0</v>
      </c>
    </row>
    <row r="417" spans="1:3" ht="15" customHeight="1">
      <c r="A417" s="173">
        <v>2041002</v>
      </c>
      <c r="B417" s="173" t="s">
        <v>67</v>
      </c>
      <c r="C417" s="173">
        <v>0</v>
      </c>
    </row>
    <row r="418" spans="1:3" ht="15" customHeight="1">
      <c r="A418" s="173">
        <v>2041003</v>
      </c>
      <c r="B418" s="173" t="s">
        <v>325</v>
      </c>
      <c r="C418" s="173">
        <v>0</v>
      </c>
    </row>
    <row r="419" spans="1:3" ht="15" customHeight="1">
      <c r="A419" s="173">
        <v>2041004</v>
      </c>
      <c r="B419" s="173" t="s">
        <v>326</v>
      </c>
      <c r="C419" s="173">
        <v>0</v>
      </c>
    </row>
    <row r="420" spans="1:3" ht="15" customHeight="1">
      <c r="A420" s="173">
        <v>2041005</v>
      </c>
      <c r="B420" s="173" t="s">
        <v>327</v>
      </c>
      <c r="C420" s="173">
        <v>0</v>
      </c>
    </row>
    <row r="421" spans="1:3" ht="15" customHeight="1">
      <c r="A421" s="173">
        <v>2041006</v>
      </c>
      <c r="B421" s="173" t="s">
        <v>280</v>
      </c>
      <c r="C421" s="173">
        <v>0</v>
      </c>
    </row>
    <row r="422" spans="1:3" ht="15" customHeight="1">
      <c r="A422" s="173">
        <v>2041099</v>
      </c>
      <c r="B422" s="173" t="s">
        <v>328</v>
      </c>
      <c r="C422" s="173">
        <v>0</v>
      </c>
    </row>
    <row r="423" spans="1:3" ht="15" customHeight="1">
      <c r="A423" s="173">
        <v>20411</v>
      </c>
      <c r="B423" s="173" t="s">
        <v>329</v>
      </c>
      <c r="C423" s="173">
        <f>SUM(C424:C431)</f>
        <v>0</v>
      </c>
    </row>
    <row r="424" spans="1:3" ht="15" customHeight="1">
      <c r="A424" s="173">
        <v>2041101</v>
      </c>
      <c r="B424" s="173" t="s">
        <v>330</v>
      </c>
      <c r="C424" s="173">
        <v>0</v>
      </c>
    </row>
    <row r="425" spans="1:3" ht="15" customHeight="1">
      <c r="A425" s="173">
        <v>2041102</v>
      </c>
      <c r="B425" s="173" t="s">
        <v>66</v>
      </c>
      <c r="C425" s="173">
        <v>0</v>
      </c>
    </row>
    <row r="426" spans="1:3" ht="15" customHeight="1">
      <c r="A426" s="173">
        <v>2041103</v>
      </c>
      <c r="B426" s="173" t="s">
        <v>331</v>
      </c>
      <c r="C426" s="173">
        <v>0</v>
      </c>
    </row>
    <row r="427" spans="1:3" ht="15" customHeight="1">
      <c r="A427" s="173">
        <v>2041104</v>
      </c>
      <c r="B427" s="173" t="s">
        <v>332</v>
      </c>
      <c r="C427" s="173">
        <v>0</v>
      </c>
    </row>
    <row r="428" spans="1:3" ht="15" customHeight="1">
      <c r="A428" s="173">
        <v>2041105</v>
      </c>
      <c r="B428" s="173" t="s">
        <v>333</v>
      </c>
      <c r="C428" s="173">
        <v>0</v>
      </c>
    </row>
    <row r="429" spans="1:3" ht="15" customHeight="1">
      <c r="A429" s="173">
        <v>2041106</v>
      </c>
      <c r="B429" s="173" t="s">
        <v>334</v>
      </c>
      <c r="C429" s="173">
        <v>0</v>
      </c>
    </row>
    <row r="430" spans="1:3" ht="15" customHeight="1">
      <c r="A430" s="173">
        <v>2041107</v>
      </c>
      <c r="B430" s="173" t="s">
        <v>335</v>
      </c>
      <c r="C430" s="173">
        <v>0</v>
      </c>
    </row>
    <row r="431" spans="1:3" ht="15" customHeight="1">
      <c r="A431" s="173">
        <v>2041108</v>
      </c>
      <c r="B431" s="173" t="s">
        <v>336</v>
      </c>
      <c r="C431" s="173">
        <v>0</v>
      </c>
    </row>
    <row r="432" spans="1:3" ht="15" customHeight="1">
      <c r="A432" s="173">
        <v>20499</v>
      </c>
      <c r="B432" s="173" t="s">
        <v>337</v>
      </c>
      <c r="C432" s="173">
        <f>C433+C434</f>
        <v>0</v>
      </c>
    </row>
    <row r="433" spans="1:3" ht="15" customHeight="1">
      <c r="A433" s="173">
        <v>2049901</v>
      </c>
      <c r="B433" s="173" t="s">
        <v>338</v>
      </c>
      <c r="C433" s="173">
        <v>0</v>
      </c>
    </row>
    <row r="434" spans="1:3" ht="15" customHeight="1">
      <c r="A434" s="173">
        <v>2049902</v>
      </c>
      <c r="B434" s="173" t="s">
        <v>339</v>
      </c>
      <c r="C434" s="173">
        <v>0</v>
      </c>
    </row>
    <row r="435" spans="1:3" ht="15" customHeight="1">
      <c r="A435" s="173">
        <v>205</v>
      </c>
      <c r="B435" s="173" t="s">
        <v>340</v>
      </c>
      <c r="C435" s="173">
        <f>SUM(C436,C441,C450,C457,C463,C467,C471,C475,C481,C488)</f>
        <v>60436</v>
      </c>
    </row>
    <row r="436" spans="1:3" ht="15" customHeight="1">
      <c r="A436" s="173">
        <v>20501</v>
      </c>
      <c r="B436" s="173" t="s">
        <v>341</v>
      </c>
      <c r="C436" s="173">
        <f>SUM(C437:C440)</f>
        <v>10301</v>
      </c>
    </row>
    <row r="437" spans="1:3" ht="15" customHeight="1">
      <c r="A437" s="173">
        <v>2050101</v>
      </c>
      <c r="B437" s="173" t="s">
        <v>66</v>
      </c>
      <c r="C437" s="173">
        <v>10301</v>
      </c>
    </row>
    <row r="438" spans="1:3" ht="15" customHeight="1">
      <c r="A438" s="173">
        <v>2050102</v>
      </c>
      <c r="B438" s="173" t="s">
        <v>67</v>
      </c>
      <c r="C438" s="173">
        <v>0</v>
      </c>
    </row>
    <row r="439" spans="1:3" ht="15" customHeight="1">
      <c r="A439" s="173">
        <v>2050103</v>
      </c>
      <c r="B439" s="173" t="s">
        <v>68</v>
      </c>
      <c r="C439" s="173">
        <v>0</v>
      </c>
    </row>
    <row r="440" spans="1:3" ht="15" customHeight="1">
      <c r="A440" s="173">
        <v>2050199</v>
      </c>
      <c r="B440" s="173" t="s">
        <v>342</v>
      </c>
      <c r="C440" s="173">
        <v>0</v>
      </c>
    </row>
    <row r="441" spans="1:3" ht="15" customHeight="1">
      <c r="A441" s="173">
        <v>20502</v>
      </c>
      <c r="B441" s="173" t="s">
        <v>343</v>
      </c>
      <c r="C441" s="173">
        <f>SUM(C442:C449)</f>
        <v>39779</v>
      </c>
    </row>
    <row r="442" spans="1:3" ht="15" customHeight="1">
      <c r="A442" s="173">
        <v>2050201</v>
      </c>
      <c r="B442" s="173" t="s">
        <v>344</v>
      </c>
      <c r="C442" s="173">
        <v>2295</v>
      </c>
    </row>
    <row r="443" spans="1:3" ht="15" customHeight="1">
      <c r="A443" s="173">
        <v>2050202</v>
      </c>
      <c r="B443" s="173" t="s">
        <v>345</v>
      </c>
      <c r="C443" s="173">
        <v>20330</v>
      </c>
    </row>
    <row r="444" spans="1:3" ht="15" customHeight="1">
      <c r="A444" s="173">
        <v>2050203</v>
      </c>
      <c r="B444" s="173" t="s">
        <v>346</v>
      </c>
      <c r="C444" s="173">
        <v>15524</v>
      </c>
    </row>
    <row r="445" spans="1:3" ht="15" customHeight="1">
      <c r="A445" s="173">
        <v>2050204</v>
      </c>
      <c r="B445" s="173" t="s">
        <v>347</v>
      </c>
      <c r="C445" s="173">
        <v>0</v>
      </c>
    </row>
    <row r="446" spans="1:3" ht="15" customHeight="1">
      <c r="A446" s="173">
        <v>2050205</v>
      </c>
      <c r="B446" s="173" t="s">
        <v>348</v>
      </c>
      <c r="C446" s="173">
        <v>0</v>
      </c>
    </row>
    <row r="447" spans="1:3" ht="15" customHeight="1">
      <c r="A447" s="173">
        <v>2050206</v>
      </c>
      <c r="B447" s="173" t="s">
        <v>349</v>
      </c>
      <c r="C447" s="173">
        <v>0</v>
      </c>
    </row>
    <row r="448" spans="1:3" ht="15" customHeight="1">
      <c r="A448" s="173">
        <v>2050207</v>
      </c>
      <c r="B448" s="173" t="s">
        <v>350</v>
      </c>
      <c r="C448" s="173">
        <v>0</v>
      </c>
    </row>
    <row r="449" spans="1:3" ht="15" customHeight="1">
      <c r="A449" s="173">
        <v>2050299</v>
      </c>
      <c r="B449" s="173" t="s">
        <v>351</v>
      </c>
      <c r="C449" s="173">
        <v>1630</v>
      </c>
    </row>
    <row r="450" spans="1:3" ht="15" customHeight="1">
      <c r="A450" s="173">
        <v>20503</v>
      </c>
      <c r="B450" s="173" t="s">
        <v>352</v>
      </c>
      <c r="C450" s="173">
        <f>SUM(C451:C456)</f>
        <v>729</v>
      </c>
    </row>
    <row r="451" spans="1:3" ht="15" customHeight="1">
      <c r="A451" s="173">
        <v>2050301</v>
      </c>
      <c r="B451" s="173" t="s">
        <v>353</v>
      </c>
      <c r="C451" s="173">
        <v>36</v>
      </c>
    </row>
    <row r="452" spans="1:3" ht="15" customHeight="1">
      <c r="A452" s="173">
        <v>2050302</v>
      </c>
      <c r="B452" s="173" t="s">
        <v>354</v>
      </c>
      <c r="C452" s="173">
        <v>0</v>
      </c>
    </row>
    <row r="453" spans="1:3" ht="15" customHeight="1">
      <c r="A453" s="173">
        <v>2050303</v>
      </c>
      <c r="B453" s="173" t="s">
        <v>355</v>
      </c>
      <c r="C453" s="173">
        <v>0</v>
      </c>
    </row>
    <row r="454" spans="1:3" ht="15" customHeight="1">
      <c r="A454" s="173">
        <v>2050304</v>
      </c>
      <c r="B454" s="173" t="s">
        <v>356</v>
      </c>
      <c r="C454" s="173">
        <v>348</v>
      </c>
    </row>
    <row r="455" spans="1:3" ht="15" customHeight="1">
      <c r="A455" s="173">
        <v>2050305</v>
      </c>
      <c r="B455" s="173" t="s">
        <v>357</v>
      </c>
      <c r="C455" s="173">
        <v>0</v>
      </c>
    </row>
    <row r="456" spans="1:3" ht="15" customHeight="1">
      <c r="A456" s="173">
        <v>2050399</v>
      </c>
      <c r="B456" s="173" t="s">
        <v>358</v>
      </c>
      <c r="C456" s="173">
        <v>345</v>
      </c>
    </row>
    <row r="457" spans="1:3" ht="15" customHeight="1">
      <c r="A457" s="173">
        <v>20504</v>
      </c>
      <c r="B457" s="173" t="s">
        <v>359</v>
      </c>
      <c r="C457" s="173">
        <f>SUM(C458:C462)</f>
        <v>0</v>
      </c>
    </row>
    <row r="458" spans="1:3" ht="15" customHeight="1">
      <c r="A458" s="173">
        <v>2050401</v>
      </c>
      <c r="B458" s="173" t="s">
        <v>360</v>
      </c>
      <c r="C458" s="173">
        <v>0</v>
      </c>
    </row>
    <row r="459" spans="1:3" ht="15" customHeight="1">
      <c r="A459" s="173">
        <v>2050402</v>
      </c>
      <c r="B459" s="173" t="s">
        <v>361</v>
      </c>
      <c r="C459" s="173">
        <v>0</v>
      </c>
    </row>
    <row r="460" spans="1:3" ht="15" customHeight="1">
      <c r="A460" s="173">
        <v>2050403</v>
      </c>
      <c r="B460" s="173" t="s">
        <v>362</v>
      </c>
      <c r="C460" s="173">
        <v>0</v>
      </c>
    </row>
    <row r="461" spans="1:3" ht="15" customHeight="1">
      <c r="A461" s="173">
        <v>2050404</v>
      </c>
      <c r="B461" s="173" t="s">
        <v>363</v>
      </c>
      <c r="C461" s="173">
        <v>0</v>
      </c>
    </row>
    <row r="462" spans="1:3" ht="15" customHeight="1">
      <c r="A462" s="173">
        <v>2050499</v>
      </c>
      <c r="B462" s="173" t="s">
        <v>364</v>
      </c>
      <c r="C462" s="173">
        <v>0</v>
      </c>
    </row>
    <row r="463" spans="1:3" ht="15" customHeight="1">
      <c r="A463" s="173">
        <v>20505</v>
      </c>
      <c r="B463" s="173" t="s">
        <v>365</v>
      </c>
      <c r="C463" s="173">
        <f>SUM(C464:C466)</f>
        <v>0</v>
      </c>
    </row>
    <row r="464" spans="1:3" ht="15" customHeight="1">
      <c r="A464" s="173">
        <v>2050501</v>
      </c>
      <c r="B464" s="173" t="s">
        <v>366</v>
      </c>
      <c r="C464" s="173">
        <v>0</v>
      </c>
    </row>
    <row r="465" spans="1:3" ht="15" customHeight="1">
      <c r="A465" s="173">
        <v>2050502</v>
      </c>
      <c r="B465" s="173" t="s">
        <v>367</v>
      </c>
      <c r="C465" s="173">
        <v>0</v>
      </c>
    </row>
    <row r="466" spans="1:3" ht="15" customHeight="1">
      <c r="A466" s="173">
        <v>2050599</v>
      </c>
      <c r="B466" s="173" t="s">
        <v>368</v>
      </c>
      <c r="C466" s="173">
        <v>0</v>
      </c>
    </row>
    <row r="467" spans="1:3" ht="15" customHeight="1">
      <c r="A467" s="173">
        <v>20506</v>
      </c>
      <c r="B467" s="173" t="s">
        <v>369</v>
      </c>
      <c r="C467" s="173">
        <f>SUM(C468:C470)</f>
        <v>0</v>
      </c>
    </row>
    <row r="468" spans="1:3" ht="15" customHeight="1">
      <c r="A468" s="173">
        <v>2050601</v>
      </c>
      <c r="B468" s="173" t="s">
        <v>370</v>
      </c>
      <c r="C468" s="173">
        <v>0</v>
      </c>
    </row>
    <row r="469" spans="1:3" ht="15" customHeight="1">
      <c r="A469" s="173">
        <v>2050602</v>
      </c>
      <c r="B469" s="173" t="s">
        <v>371</v>
      </c>
      <c r="C469" s="173">
        <v>0</v>
      </c>
    </row>
    <row r="470" spans="1:3" ht="15" customHeight="1">
      <c r="A470" s="173">
        <v>2050699</v>
      </c>
      <c r="B470" s="173" t="s">
        <v>372</v>
      </c>
      <c r="C470" s="173">
        <v>0</v>
      </c>
    </row>
    <row r="471" spans="1:3" ht="15" customHeight="1">
      <c r="A471" s="173">
        <v>20507</v>
      </c>
      <c r="B471" s="173" t="s">
        <v>373</v>
      </c>
      <c r="C471" s="173">
        <f>SUM(C472:C474)</f>
        <v>0</v>
      </c>
    </row>
    <row r="472" spans="1:3" ht="15" customHeight="1">
      <c r="A472" s="173">
        <v>2050701</v>
      </c>
      <c r="B472" s="173" t="s">
        <v>374</v>
      </c>
      <c r="C472" s="173">
        <v>0</v>
      </c>
    </row>
    <row r="473" spans="1:3" ht="15" customHeight="1">
      <c r="A473" s="173">
        <v>2050702</v>
      </c>
      <c r="B473" s="173" t="s">
        <v>375</v>
      </c>
      <c r="C473" s="173">
        <v>0</v>
      </c>
    </row>
    <row r="474" spans="1:3" ht="15" customHeight="1">
      <c r="A474" s="173">
        <v>2050799</v>
      </c>
      <c r="B474" s="173" t="s">
        <v>376</v>
      </c>
      <c r="C474" s="173">
        <v>0</v>
      </c>
    </row>
    <row r="475" spans="1:3" ht="15" customHeight="1">
      <c r="A475" s="173">
        <v>20508</v>
      </c>
      <c r="B475" s="173" t="s">
        <v>377</v>
      </c>
      <c r="C475" s="173">
        <f>SUM(C476:C480)</f>
        <v>369</v>
      </c>
    </row>
    <row r="476" spans="1:3" ht="15" customHeight="1">
      <c r="A476" s="173">
        <v>2050801</v>
      </c>
      <c r="B476" s="173" t="s">
        <v>378</v>
      </c>
      <c r="C476" s="173">
        <v>369</v>
      </c>
    </row>
    <row r="477" spans="1:3" ht="15" customHeight="1">
      <c r="A477" s="173">
        <v>2050802</v>
      </c>
      <c r="B477" s="173" t="s">
        <v>379</v>
      </c>
      <c r="C477" s="173">
        <v>0</v>
      </c>
    </row>
    <row r="478" spans="1:3" ht="15" customHeight="1">
      <c r="A478" s="173">
        <v>2050803</v>
      </c>
      <c r="B478" s="173" t="s">
        <v>380</v>
      </c>
      <c r="C478" s="173">
        <v>0</v>
      </c>
    </row>
    <row r="479" spans="1:3" ht="15" customHeight="1">
      <c r="A479" s="173">
        <v>2050804</v>
      </c>
      <c r="B479" s="173" t="s">
        <v>381</v>
      </c>
      <c r="C479" s="173">
        <v>0</v>
      </c>
    </row>
    <row r="480" spans="1:3" ht="15" customHeight="1">
      <c r="A480" s="173">
        <v>2050899</v>
      </c>
      <c r="B480" s="173" t="s">
        <v>382</v>
      </c>
      <c r="C480" s="173">
        <v>0</v>
      </c>
    </row>
    <row r="481" spans="1:3" ht="15" customHeight="1">
      <c r="A481" s="173">
        <v>20509</v>
      </c>
      <c r="B481" s="173" t="s">
        <v>383</v>
      </c>
      <c r="C481" s="173">
        <f>SUM(C482:C487)</f>
        <v>1370</v>
      </c>
    </row>
    <row r="482" spans="1:3" ht="15" customHeight="1">
      <c r="A482" s="173">
        <v>2050901</v>
      </c>
      <c r="B482" s="173" t="s">
        <v>384</v>
      </c>
      <c r="C482" s="173">
        <v>0</v>
      </c>
    </row>
    <row r="483" spans="1:3" ht="15" customHeight="1">
      <c r="A483" s="173">
        <v>2050902</v>
      </c>
      <c r="B483" s="173" t="s">
        <v>385</v>
      </c>
      <c r="C483" s="173">
        <v>0</v>
      </c>
    </row>
    <row r="484" spans="1:3" ht="15" customHeight="1">
      <c r="A484" s="173">
        <v>2050903</v>
      </c>
      <c r="B484" s="173" t="s">
        <v>386</v>
      </c>
      <c r="C484" s="173">
        <v>0</v>
      </c>
    </row>
    <row r="485" spans="1:3" ht="15" customHeight="1">
      <c r="A485" s="173">
        <v>2050904</v>
      </c>
      <c r="B485" s="173" t="s">
        <v>387</v>
      </c>
      <c r="C485" s="173">
        <v>0</v>
      </c>
    </row>
    <row r="486" spans="1:3" ht="15" customHeight="1">
      <c r="A486" s="173">
        <v>2050905</v>
      </c>
      <c r="B486" s="173" t="s">
        <v>388</v>
      </c>
      <c r="C486" s="173">
        <v>0</v>
      </c>
    </row>
    <row r="487" spans="1:3" ht="15" customHeight="1">
      <c r="A487" s="173">
        <v>2050999</v>
      </c>
      <c r="B487" s="173" t="s">
        <v>389</v>
      </c>
      <c r="C487" s="173">
        <v>1370</v>
      </c>
    </row>
    <row r="488" spans="1:3" ht="15" customHeight="1">
      <c r="A488" s="173">
        <v>20599</v>
      </c>
      <c r="B488" s="173" t="s">
        <v>390</v>
      </c>
      <c r="C488" s="173">
        <f>C489</f>
        <v>7888</v>
      </c>
    </row>
    <row r="489" spans="1:3" ht="15" customHeight="1">
      <c r="A489" s="173">
        <v>2059999</v>
      </c>
      <c r="B489" s="173" t="s">
        <v>391</v>
      </c>
      <c r="C489" s="173">
        <v>7888</v>
      </c>
    </row>
    <row r="490" spans="1:3" ht="15" customHeight="1">
      <c r="A490" s="173">
        <v>206</v>
      </c>
      <c r="B490" s="173" t="s">
        <v>392</v>
      </c>
      <c r="C490" s="173">
        <f>SUM(C491,C496,C505,C511,C517,C522,C527,C534,C538,C541)</f>
        <v>5209</v>
      </c>
    </row>
    <row r="491" spans="1:3" ht="15" customHeight="1">
      <c r="A491" s="173">
        <v>20601</v>
      </c>
      <c r="B491" s="173" t="s">
        <v>393</v>
      </c>
      <c r="C491" s="173">
        <f>SUM(C492:C495)</f>
        <v>374</v>
      </c>
    </row>
    <row r="492" spans="1:3" ht="15" customHeight="1">
      <c r="A492" s="173">
        <v>2060101</v>
      </c>
      <c r="B492" s="173" t="s">
        <v>66</v>
      </c>
      <c r="C492" s="173">
        <v>374</v>
      </c>
    </row>
    <row r="493" spans="1:3" ht="15" customHeight="1">
      <c r="A493" s="173">
        <v>2060102</v>
      </c>
      <c r="B493" s="173" t="s">
        <v>67</v>
      </c>
      <c r="C493" s="173">
        <v>0</v>
      </c>
    </row>
    <row r="494" spans="1:3" ht="15" customHeight="1">
      <c r="A494" s="173">
        <v>2060103</v>
      </c>
      <c r="B494" s="173" t="s">
        <v>68</v>
      </c>
      <c r="C494" s="173">
        <v>0</v>
      </c>
    </row>
    <row r="495" spans="1:3" ht="15" customHeight="1">
      <c r="A495" s="173">
        <v>2060199</v>
      </c>
      <c r="B495" s="173" t="s">
        <v>394</v>
      </c>
      <c r="C495" s="173">
        <v>0</v>
      </c>
    </row>
    <row r="496" spans="1:3" ht="15" customHeight="1">
      <c r="A496" s="173">
        <v>20602</v>
      </c>
      <c r="B496" s="173" t="s">
        <v>395</v>
      </c>
      <c r="C496" s="173">
        <f>SUM(C497:C504)</f>
        <v>0</v>
      </c>
    </row>
    <row r="497" spans="1:3" ht="15" customHeight="1">
      <c r="A497" s="173">
        <v>2060201</v>
      </c>
      <c r="B497" s="173" t="s">
        <v>396</v>
      </c>
      <c r="C497" s="173">
        <v>0</v>
      </c>
    </row>
    <row r="498" spans="1:3" ht="15" customHeight="1">
      <c r="A498" s="173">
        <v>2060202</v>
      </c>
      <c r="B498" s="173" t="s">
        <v>397</v>
      </c>
      <c r="C498" s="173">
        <v>0</v>
      </c>
    </row>
    <row r="499" spans="1:3" ht="15" customHeight="1">
      <c r="A499" s="173">
        <v>2060203</v>
      </c>
      <c r="B499" s="173" t="s">
        <v>398</v>
      </c>
      <c r="C499" s="173">
        <v>0</v>
      </c>
    </row>
    <row r="500" spans="1:3" ht="15" customHeight="1">
      <c r="A500" s="173">
        <v>2060204</v>
      </c>
      <c r="B500" s="173" t="s">
        <v>399</v>
      </c>
      <c r="C500" s="173">
        <v>0</v>
      </c>
    </row>
    <row r="501" spans="1:3" ht="15" customHeight="1">
      <c r="A501" s="173">
        <v>2060205</v>
      </c>
      <c r="B501" s="173" t="s">
        <v>400</v>
      </c>
      <c r="C501" s="173">
        <v>0</v>
      </c>
    </row>
    <row r="502" spans="1:3" ht="15" customHeight="1">
      <c r="A502" s="173">
        <v>2060206</v>
      </c>
      <c r="B502" s="173" t="s">
        <v>401</v>
      </c>
      <c r="C502" s="173">
        <v>0</v>
      </c>
    </row>
    <row r="503" spans="1:3" ht="15" customHeight="1">
      <c r="A503" s="173">
        <v>2060207</v>
      </c>
      <c r="B503" s="173" t="s">
        <v>402</v>
      </c>
      <c r="C503" s="173">
        <v>0</v>
      </c>
    </row>
    <row r="504" spans="1:3" ht="15" customHeight="1">
      <c r="A504" s="173">
        <v>2060299</v>
      </c>
      <c r="B504" s="173" t="s">
        <v>403</v>
      </c>
      <c r="C504" s="173">
        <v>0</v>
      </c>
    </row>
    <row r="505" spans="1:3" ht="15" customHeight="1">
      <c r="A505" s="173">
        <v>20603</v>
      </c>
      <c r="B505" s="173" t="s">
        <v>404</v>
      </c>
      <c r="C505" s="173">
        <f>SUM(C506:C510)</f>
        <v>0</v>
      </c>
    </row>
    <row r="506" spans="1:3" ht="15" customHeight="1">
      <c r="A506" s="173">
        <v>2060301</v>
      </c>
      <c r="B506" s="173" t="s">
        <v>396</v>
      </c>
      <c r="C506" s="173">
        <v>0</v>
      </c>
    </row>
    <row r="507" spans="1:3" ht="15" customHeight="1">
      <c r="A507" s="173">
        <v>2060302</v>
      </c>
      <c r="B507" s="173" t="s">
        <v>405</v>
      </c>
      <c r="C507" s="173">
        <v>0</v>
      </c>
    </row>
    <row r="508" spans="1:3" ht="15" customHeight="1">
      <c r="A508" s="173">
        <v>2060303</v>
      </c>
      <c r="B508" s="173" t="s">
        <v>406</v>
      </c>
      <c r="C508" s="173">
        <v>0</v>
      </c>
    </row>
    <row r="509" spans="1:3" ht="15" customHeight="1">
      <c r="A509" s="173">
        <v>2060304</v>
      </c>
      <c r="B509" s="173" t="s">
        <v>407</v>
      </c>
      <c r="C509" s="173">
        <v>0</v>
      </c>
    </row>
    <row r="510" spans="1:3" ht="15" customHeight="1">
      <c r="A510" s="173">
        <v>2060399</v>
      </c>
      <c r="B510" s="173" t="s">
        <v>408</v>
      </c>
      <c r="C510" s="173">
        <v>0</v>
      </c>
    </row>
    <row r="511" spans="1:3" ht="15" customHeight="1">
      <c r="A511" s="173">
        <v>20604</v>
      </c>
      <c r="B511" s="173" t="s">
        <v>409</v>
      </c>
      <c r="C511" s="173">
        <f>SUM(C512:C516)</f>
        <v>224</v>
      </c>
    </row>
    <row r="512" spans="1:3" ht="15" customHeight="1">
      <c r="A512" s="173">
        <v>2060401</v>
      </c>
      <c r="B512" s="173" t="s">
        <v>396</v>
      </c>
      <c r="C512" s="173">
        <v>0</v>
      </c>
    </row>
    <row r="513" spans="1:3" ht="15" customHeight="1">
      <c r="A513" s="173">
        <v>2060402</v>
      </c>
      <c r="B513" s="173" t="s">
        <v>410</v>
      </c>
      <c r="C513" s="173">
        <v>224</v>
      </c>
    </row>
    <row r="514" spans="1:3" ht="15" customHeight="1">
      <c r="A514" s="173">
        <v>2060403</v>
      </c>
      <c r="B514" s="173" t="s">
        <v>411</v>
      </c>
      <c r="C514" s="173">
        <v>0</v>
      </c>
    </row>
    <row r="515" spans="1:3" ht="15" customHeight="1">
      <c r="A515" s="173">
        <v>2060404</v>
      </c>
      <c r="B515" s="173" t="s">
        <v>412</v>
      </c>
      <c r="C515" s="173">
        <v>0</v>
      </c>
    </row>
    <row r="516" spans="1:3" ht="15" customHeight="1">
      <c r="A516" s="173">
        <v>2060499</v>
      </c>
      <c r="B516" s="173" t="s">
        <v>413</v>
      </c>
      <c r="C516" s="173">
        <v>0</v>
      </c>
    </row>
    <row r="517" spans="1:3" ht="15" customHeight="1">
      <c r="A517" s="173">
        <v>20605</v>
      </c>
      <c r="B517" s="173" t="s">
        <v>414</v>
      </c>
      <c r="C517" s="173">
        <f>SUM(C518:C521)</f>
        <v>4500</v>
      </c>
    </row>
    <row r="518" spans="1:3" ht="15" customHeight="1">
      <c r="A518" s="173">
        <v>2060501</v>
      </c>
      <c r="B518" s="173" t="s">
        <v>396</v>
      </c>
      <c r="C518" s="173">
        <v>0</v>
      </c>
    </row>
    <row r="519" spans="1:3" ht="15" customHeight="1">
      <c r="A519" s="173">
        <v>2060502</v>
      </c>
      <c r="B519" s="173" t="s">
        <v>415</v>
      </c>
      <c r="C519" s="173">
        <v>0</v>
      </c>
    </row>
    <row r="520" spans="1:3" ht="15" customHeight="1">
      <c r="A520" s="173">
        <v>2060503</v>
      </c>
      <c r="B520" s="173" t="s">
        <v>416</v>
      </c>
      <c r="C520" s="173">
        <v>4500</v>
      </c>
    </row>
    <row r="521" spans="1:3" ht="15" customHeight="1">
      <c r="A521" s="173">
        <v>2060599</v>
      </c>
      <c r="B521" s="173" t="s">
        <v>417</v>
      </c>
      <c r="C521" s="173">
        <v>0</v>
      </c>
    </row>
    <row r="522" spans="1:3" ht="15" customHeight="1">
      <c r="A522" s="173">
        <v>20606</v>
      </c>
      <c r="B522" s="173" t="s">
        <v>418</v>
      </c>
      <c r="C522" s="173">
        <f>SUM(C523:C526)</f>
        <v>0</v>
      </c>
    </row>
    <row r="523" spans="1:3" ht="15" customHeight="1">
      <c r="A523" s="173">
        <v>2060601</v>
      </c>
      <c r="B523" s="173" t="s">
        <v>419</v>
      </c>
      <c r="C523" s="173">
        <v>0</v>
      </c>
    </row>
    <row r="524" spans="1:3" ht="15" customHeight="1">
      <c r="A524" s="173">
        <v>2060602</v>
      </c>
      <c r="B524" s="173" t="s">
        <v>420</v>
      </c>
      <c r="C524" s="173">
        <v>0</v>
      </c>
    </row>
    <row r="525" spans="1:3" ht="15" customHeight="1">
      <c r="A525" s="173">
        <v>2060603</v>
      </c>
      <c r="B525" s="173" t="s">
        <v>421</v>
      </c>
      <c r="C525" s="173">
        <v>0</v>
      </c>
    </row>
    <row r="526" spans="1:3" ht="15" customHeight="1">
      <c r="A526" s="173">
        <v>2060699</v>
      </c>
      <c r="B526" s="173" t="s">
        <v>422</v>
      </c>
      <c r="C526" s="173">
        <v>0</v>
      </c>
    </row>
    <row r="527" spans="1:3" ht="15" customHeight="1">
      <c r="A527" s="173">
        <v>20607</v>
      </c>
      <c r="B527" s="173" t="s">
        <v>423</v>
      </c>
      <c r="C527" s="173">
        <f>SUM(C528:C533)</f>
        <v>111</v>
      </c>
    </row>
    <row r="528" spans="1:3" ht="15" customHeight="1">
      <c r="A528" s="173">
        <v>2060701</v>
      </c>
      <c r="B528" s="173" t="s">
        <v>396</v>
      </c>
      <c r="C528" s="173">
        <v>111</v>
      </c>
    </row>
    <row r="529" spans="1:3" ht="15" customHeight="1">
      <c r="A529" s="173">
        <v>2060702</v>
      </c>
      <c r="B529" s="173" t="s">
        <v>424</v>
      </c>
      <c r="C529" s="173">
        <v>0</v>
      </c>
    </row>
    <row r="530" spans="1:3" ht="15" customHeight="1">
      <c r="A530" s="173">
        <v>2060703</v>
      </c>
      <c r="B530" s="173" t="s">
        <v>425</v>
      </c>
      <c r="C530" s="173">
        <v>0</v>
      </c>
    </row>
    <row r="531" spans="1:3" ht="15" customHeight="1">
      <c r="A531" s="173">
        <v>2060704</v>
      </c>
      <c r="B531" s="173" t="s">
        <v>426</v>
      </c>
      <c r="C531" s="173">
        <v>0</v>
      </c>
    </row>
    <row r="532" spans="1:3" ht="15" customHeight="1">
      <c r="A532" s="173">
        <v>2060705</v>
      </c>
      <c r="B532" s="173" t="s">
        <v>427</v>
      </c>
      <c r="C532" s="173">
        <v>0</v>
      </c>
    </row>
    <row r="533" spans="1:3" ht="15" customHeight="1">
      <c r="A533" s="173">
        <v>2060799</v>
      </c>
      <c r="B533" s="173" t="s">
        <v>428</v>
      </c>
      <c r="C533" s="173">
        <v>0</v>
      </c>
    </row>
    <row r="534" spans="1:3" ht="15" customHeight="1">
      <c r="A534" s="173">
        <v>20608</v>
      </c>
      <c r="B534" s="173" t="s">
        <v>429</v>
      </c>
      <c r="C534" s="173">
        <f>SUM(C535:C537)</f>
        <v>0</v>
      </c>
    </row>
    <row r="535" spans="1:3" ht="15" customHeight="1">
      <c r="A535" s="173">
        <v>2060801</v>
      </c>
      <c r="B535" s="173" t="s">
        <v>430</v>
      </c>
      <c r="C535" s="173">
        <v>0</v>
      </c>
    </row>
    <row r="536" spans="1:3" ht="15" customHeight="1">
      <c r="A536" s="173">
        <v>2060802</v>
      </c>
      <c r="B536" s="173" t="s">
        <v>431</v>
      </c>
      <c r="C536" s="173">
        <v>0</v>
      </c>
    </row>
    <row r="537" spans="1:3" ht="15" customHeight="1">
      <c r="A537" s="173">
        <v>2060899</v>
      </c>
      <c r="B537" s="173" t="s">
        <v>432</v>
      </c>
      <c r="C537" s="173">
        <v>0</v>
      </c>
    </row>
    <row r="538" spans="1:3" ht="15" customHeight="1">
      <c r="A538" s="173">
        <v>20609</v>
      </c>
      <c r="B538" s="173" t="s">
        <v>433</v>
      </c>
      <c r="C538" s="173">
        <f>C539+C540</f>
        <v>0</v>
      </c>
    </row>
    <row r="539" spans="1:3" ht="15" customHeight="1">
      <c r="A539" s="173">
        <v>2060901</v>
      </c>
      <c r="B539" s="173" t="s">
        <v>434</v>
      </c>
      <c r="C539" s="173">
        <v>0</v>
      </c>
    </row>
    <row r="540" spans="1:3" ht="15" customHeight="1">
      <c r="A540" s="173">
        <v>2060902</v>
      </c>
      <c r="B540" s="173" t="s">
        <v>435</v>
      </c>
      <c r="C540" s="173">
        <v>0</v>
      </c>
    </row>
    <row r="541" spans="1:3" ht="15" customHeight="1">
      <c r="A541" s="173">
        <v>20699</v>
      </c>
      <c r="B541" s="173" t="s">
        <v>436</v>
      </c>
      <c r="C541" s="173">
        <f>SUM(C542:C545)</f>
        <v>0</v>
      </c>
    </row>
    <row r="542" spans="1:3" ht="15" customHeight="1">
      <c r="A542" s="173">
        <v>2069901</v>
      </c>
      <c r="B542" s="173" t="s">
        <v>437</v>
      </c>
      <c r="C542" s="173">
        <v>0</v>
      </c>
    </row>
    <row r="543" spans="1:3" ht="15" customHeight="1">
      <c r="A543" s="173">
        <v>2069902</v>
      </c>
      <c r="B543" s="173" t="s">
        <v>438</v>
      </c>
      <c r="C543" s="173">
        <v>0</v>
      </c>
    </row>
    <row r="544" spans="1:3" ht="15" customHeight="1">
      <c r="A544" s="173">
        <v>2069903</v>
      </c>
      <c r="B544" s="173" t="s">
        <v>439</v>
      </c>
      <c r="C544" s="173">
        <v>0</v>
      </c>
    </row>
    <row r="545" spans="1:3" ht="15" customHeight="1">
      <c r="A545" s="173">
        <v>2069999</v>
      </c>
      <c r="B545" s="173" t="s">
        <v>440</v>
      </c>
      <c r="C545" s="173">
        <v>0</v>
      </c>
    </row>
    <row r="546" spans="1:3" ht="15" customHeight="1">
      <c r="A546" s="173">
        <v>207</v>
      </c>
      <c r="B546" s="173" t="s">
        <v>441</v>
      </c>
      <c r="C546" s="173">
        <f>SUM(C547,C561,C569,C580,C591)</f>
        <v>2607</v>
      </c>
    </row>
    <row r="547" spans="1:3" ht="15" customHeight="1">
      <c r="A547" s="173">
        <v>20701</v>
      </c>
      <c r="B547" s="173" t="s">
        <v>442</v>
      </c>
      <c r="C547" s="173">
        <f>SUM(C548:C560)</f>
        <v>2114</v>
      </c>
    </row>
    <row r="548" spans="1:3" ht="15" customHeight="1">
      <c r="A548" s="173">
        <v>2070101</v>
      </c>
      <c r="B548" s="173" t="s">
        <v>66</v>
      </c>
      <c r="C548" s="173">
        <v>1331</v>
      </c>
    </row>
    <row r="549" spans="1:3" ht="15" customHeight="1">
      <c r="A549" s="173">
        <v>2070102</v>
      </c>
      <c r="B549" s="173" t="s">
        <v>67</v>
      </c>
      <c r="C549" s="173">
        <v>0</v>
      </c>
    </row>
    <row r="550" spans="1:3" ht="15" customHeight="1">
      <c r="A550" s="173">
        <v>2070103</v>
      </c>
      <c r="B550" s="173" t="s">
        <v>68</v>
      </c>
      <c r="C550" s="173">
        <v>0</v>
      </c>
    </row>
    <row r="551" spans="1:3" ht="15" customHeight="1">
      <c r="A551" s="173">
        <v>2070104</v>
      </c>
      <c r="B551" s="173" t="s">
        <v>443</v>
      </c>
      <c r="C551" s="173">
        <v>9</v>
      </c>
    </row>
    <row r="552" spans="1:3" ht="15" customHeight="1">
      <c r="A552" s="173">
        <v>2070105</v>
      </c>
      <c r="B552" s="173" t="s">
        <v>444</v>
      </c>
      <c r="C552" s="173">
        <v>0</v>
      </c>
    </row>
    <row r="553" spans="1:3" ht="15" customHeight="1">
      <c r="A553" s="173">
        <v>2070106</v>
      </c>
      <c r="B553" s="173" t="s">
        <v>445</v>
      </c>
      <c r="C553" s="173">
        <v>0</v>
      </c>
    </row>
    <row r="554" spans="1:3" ht="15" customHeight="1">
      <c r="A554" s="173">
        <v>2070107</v>
      </c>
      <c r="B554" s="173" t="s">
        <v>446</v>
      </c>
      <c r="C554" s="173">
        <v>0</v>
      </c>
    </row>
    <row r="555" spans="1:3" ht="15" customHeight="1">
      <c r="A555" s="173">
        <v>2070108</v>
      </c>
      <c r="B555" s="173" t="s">
        <v>447</v>
      </c>
      <c r="C555" s="173">
        <v>0</v>
      </c>
    </row>
    <row r="556" spans="1:3" ht="15" customHeight="1">
      <c r="A556" s="173">
        <v>2070109</v>
      </c>
      <c r="B556" s="173" t="s">
        <v>448</v>
      </c>
      <c r="C556" s="173">
        <v>235</v>
      </c>
    </row>
    <row r="557" spans="1:3" ht="15" customHeight="1">
      <c r="A557" s="173">
        <v>2070110</v>
      </c>
      <c r="B557" s="173" t="s">
        <v>449</v>
      </c>
      <c r="C557" s="173">
        <v>0</v>
      </c>
    </row>
    <row r="558" spans="1:3" ht="15" customHeight="1">
      <c r="A558" s="173">
        <v>2070111</v>
      </c>
      <c r="B558" s="173" t="s">
        <v>450</v>
      </c>
      <c r="C558" s="173">
        <v>29</v>
      </c>
    </row>
    <row r="559" spans="1:3" ht="15" customHeight="1">
      <c r="A559" s="173">
        <v>2070112</v>
      </c>
      <c r="B559" s="173" t="s">
        <v>451</v>
      </c>
      <c r="C559" s="173">
        <v>0</v>
      </c>
    </row>
    <row r="560" spans="1:3" ht="15" customHeight="1">
      <c r="A560" s="173">
        <v>2070199</v>
      </c>
      <c r="B560" s="173" t="s">
        <v>452</v>
      </c>
      <c r="C560" s="173">
        <v>510</v>
      </c>
    </row>
    <row r="561" spans="1:3" ht="15" customHeight="1">
      <c r="A561" s="173">
        <v>20702</v>
      </c>
      <c r="B561" s="173" t="s">
        <v>453</v>
      </c>
      <c r="C561" s="173">
        <f>SUM(C562:C568)</f>
        <v>0</v>
      </c>
    </row>
    <row r="562" spans="1:3" ht="15" customHeight="1">
      <c r="A562" s="173">
        <v>2070201</v>
      </c>
      <c r="B562" s="173" t="s">
        <v>66</v>
      </c>
      <c r="C562" s="173">
        <v>0</v>
      </c>
    </row>
    <row r="563" spans="1:3" ht="15" customHeight="1">
      <c r="A563" s="173">
        <v>2070202</v>
      </c>
      <c r="B563" s="173" t="s">
        <v>67</v>
      </c>
      <c r="C563" s="173">
        <v>0</v>
      </c>
    </row>
    <row r="564" spans="1:3" ht="15" customHeight="1">
      <c r="A564" s="173">
        <v>2070203</v>
      </c>
      <c r="B564" s="173" t="s">
        <v>68</v>
      </c>
      <c r="C564" s="173">
        <v>0</v>
      </c>
    </row>
    <row r="565" spans="1:3" ht="15" customHeight="1">
      <c r="A565" s="173">
        <v>2070204</v>
      </c>
      <c r="B565" s="173" t="s">
        <v>454</v>
      </c>
      <c r="C565" s="173">
        <v>0</v>
      </c>
    </row>
    <row r="566" spans="1:3" ht="15" customHeight="1">
      <c r="A566" s="173">
        <v>2070205</v>
      </c>
      <c r="B566" s="173" t="s">
        <v>455</v>
      </c>
      <c r="C566" s="173">
        <v>0</v>
      </c>
    </row>
    <row r="567" spans="1:3" ht="15" customHeight="1">
      <c r="A567" s="173">
        <v>2070206</v>
      </c>
      <c r="B567" s="173" t="s">
        <v>456</v>
      </c>
      <c r="C567" s="173">
        <v>0</v>
      </c>
    </row>
    <row r="568" spans="1:3" ht="15" customHeight="1">
      <c r="A568" s="173">
        <v>2070299</v>
      </c>
      <c r="B568" s="173" t="s">
        <v>457</v>
      </c>
      <c r="C568" s="173">
        <v>0</v>
      </c>
    </row>
    <row r="569" spans="1:3" ht="15" customHeight="1">
      <c r="A569" s="173">
        <v>20703</v>
      </c>
      <c r="B569" s="173" t="s">
        <v>458</v>
      </c>
      <c r="C569" s="173">
        <f>SUM(C570:C579)</f>
        <v>0</v>
      </c>
    </row>
    <row r="570" spans="1:3" ht="15" customHeight="1">
      <c r="A570" s="173">
        <v>2070301</v>
      </c>
      <c r="B570" s="173" t="s">
        <v>66</v>
      </c>
      <c r="C570" s="173">
        <v>0</v>
      </c>
    </row>
    <row r="571" spans="1:3" ht="15" customHeight="1">
      <c r="A571" s="173">
        <v>2070302</v>
      </c>
      <c r="B571" s="173" t="s">
        <v>67</v>
      </c>
      <c r="C571" s="173">
        <v>0</v>
      </c>
    </row>
    <row r="572" spans="1:3" ht="15" customHeight="1">
      <c r="A572" s="173">
        <v>2070303</v>
      </c>
      <c r="B572" s="173" t="s">
        <v>68</v>
      </c>
      <c r="C572" s="173">
        <v>0</v>
      </c>
    </row>
    <row r="573" spans="1:3" ht="15" customHeight="1">
      <c r="A573" s="173">
        <v>2070304</v>
      </c>
      <c r="B573" s="173" t="s">
        <v>459</v>
      </c>
      <c r="C573" s="173">
        <v>0</v>
      </c>
    </row>
    <row r="574" spans="1:3" ht="15" customHeight="1">
      <c r="A574" s="173">
        <v>2070305</v>
      </c>
      <c r="B574" s="173" t="s">
        <v>460</v>
      </c>
      <c r="C574" s="173">
        <v>0</v>
      </c>
    </row>
    <row r="575" spans="1:3" ht="15" customHeight="1">
      <c r="A575" s="173">
        <v>2070306</v>
      </c>
      <c r="B575" s="173" t="s">
        <v>461</v>
      </c>
      <c r="C575" s="173">
        <v>0</v>
      </c>
    </row>
    <row r="576" spans="1:3" ht="15" customHeight="1">
      <c r="A576" s="173">
        <v>2070307</v>
      </c>
      <c r="B576" s="173" t="s">
        <v>462</v>
      </c>
      <c r="C576" s="173">
        <v>0</v>
      </c>
    </row>
    <row r="577" spans="1:3" ht="15" customHeight="1">
      <c r="A577" s="173">
        <v>2070308</v>
      </c>
      <c r="B577" s="173" t="s">
        <v>463</v>
      </c>
      <c r="C577" s="173">
        <v>0</v>
      </c>
    </row>
    <row r="578" spans="1:3" ht="15" customHeight="1">
      <c r="A578" s="173">
        <v>2070309</v>
      </c>
      <c r="B578" s="173" t="s">
        <v>464</v>
      </c>
      <c r="C578" s="173">
        <v>0</v>
      </c>
    </row>
    <row r="579" spans="1:3" ht="15" customHeight="1">
      <c r="A579" s="173">
        <v>2070399</v>
      </c>
      <c r="B579" s="173" t="s">
        <v>465</v>
      </c>
      <c r="C579" s="173">
        <v>0</v>
      </c>
    </row>
    <row r="580" spans="1:3" ht="15" customHeight="1">
      <c r="A580" s="173">
        <v>20704</v>
      </c>
      <c r="B580" s="173" t="s">
        <v>466</v>
      </c>
      <c r="C580" s="173">
        <f>SUM(C581:C590)</f>
        <v>328</v>
      </c>
    </row>
    <row r="581" spans="1:3" ht="15" customHeight="1">
      <c r="A581" s="173">
        <v>2070401</v>
      </c>
      <c r="B581" s="173" t="s">
        <v>66</v>
      </c>
      <c r="C581" s="173">
        <v>328</v>
      </c>
    </row>
    <row r="582" spans="1:3" ht="15" customHeight="1">
      <c r="A582" s="173">
        <v>2070402</v>
      </c>
      <c r="B582" s="173" t="s">
        <v>67</v>
      </c>
      <c r="C582" s="173">
        <v>0</v>
      </c>
    </row>
    <row r="583" spans="1:3" ht="15" customHeight="1">
      <c r="A583" s="173">
        <v>2070403</v>
      </c>
      <c r="B583" s="173" t="s">
        <v>68</v>
      </c>
      <c r="C583" s="173">
        <v>0</v>
      </c>
    </row>
    <row r="584" spans="1:3" ht="15" customHeight="1">
      <c r="A584" s="173">
        <v>2070404</v>
      </c>
      <c r="B584" s="173" t="s">
        <v>467</v>
      </c>
      <c r="C584" s="173">
        <v>0</v>
      </c>
    </row>
    <row r="585" spans="1:3" ht="15" customHeight="1">
      <c r="A585" s="173">
        <v>2070405</v>
      </c>
      <c r="B585" s="173" t="s">
        <v>468</v>
      </c>
      <c r="C585" s="173">
        <v>0</v>
      </c>
    </row>
    <row r="586" spans="1:3" ht="15" customHeight="1">
      <c r="A586" s="173">
        <v>2070406</v>
      </c>
      <c r="B586" s="173" t="s">
        <v>469</v>
      </c>
      <c r="C586" s="173">
        <v>0</v>
      </c>
    </row>
    <row r="587" spans="1:3" ht="15" customHeight="1">
      <c r="A587" s="173">
        <v>2070407</v>
      </c>
      <c r="B587" s="173" t="s">
        <v>470</v>
      </c>
      <c r="C587" s="173">
        <v>0</v>
      </c>
    </row>
    <row r="588" spans="1:3" ht="15" customHeight="1">
      <c r="A588" s="173">
        <v>2070408</v>
      </c>
      <c r="B588" s="173" t="s">
        <v>471</v>
      </c>
      <c r="C588" s="173">
        <v>0</v>
      </c>
    </row>
    <row r="589" spans="1:3" ht="15" customHeight="1">
      <c r="A589" s="173">
        <v>2070409</v>
      </c>
      <c r="B589" s="173" t="s">
        <v>472</v>
      </c>
      <c r="C589" s="173">
        <v>0</v>
      </c>
    </row>
    <row r="590" spans="1:3" ht="15" customHeight="1">
      <c r="A590" s="173">
        <v>2070499</v>
      </c>
      <c r="B590" s="173" t="s">
        <v>473</v>
      </c>
      <c r="C590" s="173">
        <v>0</v>
      </c>
    </row>
    <row r="591" spans="1:3" ht="15" customHeight="1">
      <c r="A591" s="173">
        <v>20799</v>
      </c>
      <c r="B591" s="173" t="s">
        <v>474</v>
      </c>
      <c r="C591" s="173">
        <f>SUM(C592:C594)</f>
        <v>165</v>
      </c>
    </row>
    <row r="592" spans="1:3" ht="15" customHeight="1">
      <c r="A592" s="173">
        <v>2079902</v>
      </c>
      <c r="B592" s="173" t="s">
        <v>475</v>
      </c>
      <c r="C592" s="173">
        <v>0</v>
      </c>
    </row>
    <row r="593" spans="1:3" ht="15" customHeight="1">
      <c r="A593" s="173">
        <v>2079903</v>
      </c>
      <c r="B593" s="173" t="s">
        <v>476</v>
      </c>
      <c r="C593" s="173">
        <v>70</v>
      </c>
    </row>
    <row r="594" spans="1:3" ht="15" customHeight="1">
      <c r="A594" s="173">
        <v>2079999</v>
      </c>
      <c r="B594" s="173" t="s">
        <v>477</v>
      </c>
      <c r="C594" s="173">
        <v>95</v>
      </c>
    </row>
    <row r="595" spans="1:3" ht="15" customHeight="1">
      <c r="A595" s="173">
        <v>208</v>
      </c>
      <c r="B595" s="173" t="s">
        <v>45</v>
      </c>
      <c r="C595" s="173">
        <f>SUM(C596,C610,C621,C623,C632,C636,C646,C654,C660,C667,C676,C681,C686,C689,C692,C695,C698,C701,C705,C710)</f>
        <v>27545</v>
      </c>
    </row>
    <row r="596" spans="1:3" ht="15" customHeight="1">
      <c r="A596" s="173">
        <v>20801</v>
      </c>
      <c r="B596" s="173" t="s">
        <v>478</v>
      </c>
      <c r="C596" s="173">
        <f>SUM(C597:C609)</f>
        <v>1284</v>
      </c>
    </row>
    <row r="597" spans="1:3" ht="15" customHeight="1">
      <c r="A597" s="173">
        <v>2080101</v>
      </c>
      <c r="B597" s="173" t="s">
        <v>66</v>
      </c>
      <c r="C597" s="173">
        <v>563</v>
      </c>
    </row>
    <row r="598" spans="1:3" ht="15" customHeight="1">
      <c r="A598" s="173">
        <v>2080102</v>
      </c>
      <c r="B598" s="173" t="s">
        <v>67</v>
      </c>
      <c r="C598" s="173">
        <v>0</v>
      </c>
    </row>
    <row r="599" spans="1:3" ht="15" customHeight="1">
      <c r="A599" s="173">
        <v>2080103</v>
      </c>
      <c r="B599" s="173" t="s">
        <v>68</v>
      </c>
      <c r="C599" s="173">
        <v>0</v>
      </c>
    </row>
    <row r="600" spans="1:3" ht="15" customHeight="1">
      <c r="A600" s="173">
        <v>2080104</v>
      </c>
      <c r="B600" s="173" t="s">
        <v>479</v>
      </c>
      <c r="C600" s="173">
        <v>0</v>
      </c>
    </row>
    <row r="601" spans="1:3" ht="15" customHeight="1">
      <c r="A601" s="173">
        <v>2080105</v>
      </c>
      <c r="B601" s="173" t="s">
        <v>480</v>
      </c>
      <c r="C601" s="173">
        <v>0</v>
      </c>
    </row>
    <row r="602" spans="1:3" ht="15" customHeight="1">
      <c r="A602" s="173">
        <v>2080106</v>
      </c>
      <c r="B602" s="173" t="s">
        <v>481</v>
      </c>
      <c r="C602" s="173">
        <v>0</v>
      </c>
    </row>
    <row r="603" spans="1:3" ht="15" customHeight="1">
      <c r="A603" s="173">
        <v>2080107</v>
      </c>
      <c r="B603" s="173" t="s">
        <v>482</v>
      </c>
      <c r="C603" s="173">
        <v>0</v>
      </c>
    </row>
    <row r="604" spans="1:3" ht="15" customHeight="1">
      <c r="A604" s="173">
        <v>2080108</v>
      </c>
      <c r="B604" s="173" t="s">
        <v>108</v>
      </c>
      <c r="C604" s="173">
        <v>0</v>
      </c>
    </row>
    <row r="605" spans="1:3" ht="15" customHeight="1">
      <c r="A605" s="173">
        <v>2080109</v>
      </c>
      <c r="B605" s="173" t="s">
        <v>483</v>
      </c>
      <c r="C605" s="173">
        <v>721</v>
      </c>
    </row>
    <row r="606" spans="1:3" ht="15" customHeight="1">
      <c r="A606" s="173">
        <v>2080110</v>
      </c>
      <c r="B606" s="173" t="s">
        <v>484</v>
      </c>
      <c r="C606" s="173">
        <v>0</v>
      </c>
    </row>
    <row r="607" spans="1:3" ht="15" customHeight="1">
      <c r="A607" s="173">
        <v>2080111</v>
      </c>
      <c r="B607" s="173" t="s">
        <v>485</v>
      </c>
      <c r="C607" s="173">
        <v>0</v>
      </c>
    </row>
    <row r="608" spans="1:3" ht="15" customHeight="1">
      <c r="A608" s="173">
        <v>2080112</v>
      </c>
      <c r="B608" s="173" t="s">
        <v>486</v>
      </c>
      <c r="C608" s="173">
        <v>0</v>
      </c>
    </row>
    <row r="609" spans="1:3" ht="15" customHeight="1">
      <c r="A609" s="173">
        <v>2080199</v>
      </c>
      <c r="B609" s="173" t="s">
        <v>487</v>
      </c>
      <c r="C609" s="173">
        <v>0</v>
      </c>
    </row>
    <row r="610" spans="1:3" ht="15" customHeight="1">
      <c r="A610" s="173">
        <v>20802</v>
      </c>
      <c r="B610" s="173" t="s">
        <v>488</v>
      </c>
      <c r="C610" s="173">
        <f>SUM(C611:C620)</f>
        <v>2611</v>
      </c>
    </row>
    <row r="611" spans="1:3" ht="15" customHeight="1">
      <c r="A611" s="173">
        <v>2080201</v>
      </c>
      <c r="B611" s="173" t="s">
        <v>66</v>
      </c>
      <c r="C611" s="173">
        <v>1137</v>
      </c>
    </row>
    <row r="612" spans="1:3" ht="15" customHeight="1">
      <c r="A612" s="173">
        <v>2080202</v>
      </c>
      <c r="B612" s="173" t="s">
        <v>67</v>
      </c>
      <c r="C612" s="173">
        <v>0</v>
      </c>
    </row>
    <row r="613" spans="1:3" ht="15" customHeight="1">
      <c r="A613" s="173">
        <v>2080203</v>
      </c>
      <c r="B613" s="173" t="s">
        <v>68</v>
      </c>
      <c r="C613" s="173">
        <v>82</v>
      </c>
    </row>
    <row r="614" spans="1:3" ht="15" customHeight="1">
      <c r="A614" s="173">
        <v>2080204</v>
      </c>
      <c r="B614" s="173" t="s">
        <v>489</v>
      </c>
      <c r="C614" s="173">
        <v>17</v>
      </c>
    </row>
    <row r="615" spans="1:3" ht="15" customHeight="1">
      <c r="A615" s="173">
        <v>2080205</v>
      </c>
      <c r="B615" s="173" t="s">
        <v>490</v>
      </c>
      <c r="C615" s="173">
        <v>0</v>
      </c>
    </row>
    <row r="616" spans="1:3" ht="15" customHeight="1">
      <c r="A616" s="173">
        <v>2080206</v>
      </c>
      <c r="B616" s="173" t="s">
        <v>491</v>
      </c>
      <c r="C616" s="173">
        <v>0</v>
      </c>
    </row>
    <row r="617" spans="1:3" ht="15" customHeight="1">
      <c r="A617" s="173">
        <v>2080207</v>
      </c>
      <c r="B617" s="173" t="s">
        <v>492</v>
      </c>
      <c r="C617" s="173">
        <v>0</v>
      </c>
    </row>
    <row r="618" spans="1:3" ht="15" customHeight="1">
      <c r="A618" s="173">
        <v>2080208</v>
      </c>
      <c r="B618" s="173" t="s">
        <v>493</v>
      </c>
      <c r="C618" s="173">
        <v>1190</v>
      </c>
    </row>
    <row r="619" spans="1:3" ht="15" customHeight="1">
      <c r="A619" s="173">
        <v>2080209</v>
      </c>
      <c r="B619" s="173" t="s">
        <v>494</v>
      </c>
      <c r="C619" s="173">
        <v>0</v>
      </c>
    </row>
    <row r="620" spans="1:3" ht="15" customHeight="1">
      <c r="A620" s="173">
        <v>2080299</v>
      </c>
      <c r="B620" s="173" t="s">
        <v>495</v>
      </c>
      <c r="C620" s="173">
        <v>185</v>
      </c>
    </row>
    <row r="621" spans="1:3" ht="15" customHeight="1">
      <c r="A621" s="173">
        <v>20804</v>
      </c>
      <c r="B621" s="173" t="s">
        <v>500</v>
      </c>
      <c r="C621" s="173">
        <f>C622</f>
        <v>0</v>
      </c>
    </row>
    <row r="622" spans="1:3" ht="15" customHeight="1">
      <c r="A622" s="173">
        <v>2080402</v>
      </c>
      <c r="B622" s="173" t="s">
        <v>501</v>
      </c>
      <c r="C622" s="173">
        <v>0</v>
      </c>
    </row>
    <row r="623" spans="1:3" ht="15" customHeight="1">
      <c r="A623" s="173">
        <v>20805</v>
      </c>
      <c r="B623" s="173" t="s">
        <v>502</v>
      </c>
      <c r="C623" s="173">
        <f>SUM(C624:C631)</f>
        <v>13239</v>
      </c>
    </row>
    <row r="624" spans="1:3" ht="15" customHeight="1">
      <c r="A624" s="173">
        <v>2080501</v>
      </c>
      <c r="B624" s="173" t="s">
        <v>503</v>
      </c>
      <c r="C624" s="173">
        <v>3481</v>
      </c>
    </row>
    <row r="625" spans="1:3" ht="15" customHeight="1">
      <c r="A625" s="173">
        <v>2080502</v>
      </c>
      <c r="B625" s="173" t="s">
        <v>504</v>
      </c>
      <c r="C625" s="173">
        <v>1344</v>
      </c>
    </row>
    <row r="626" spans="1:3" ht="15" customHeight="1">
      <c r="A626" s="173">
        <v>2080503</v>
      </c>
      <c r="B626" s="173" t="s">
        <v>505</v>
      </c>
      <c r="C626" s="173">
        <v>366</v>
      </c>
    </row>
    <row r="627" spans="1:3" ht="15" customHeight="1">
      <c r="A627" s="173">
        <v>2080504</v>
      </c>
      <c r="B627" s="173" t="s">
        <v>506</v>
      </c>
      <c r="C627" s="173">
        <v>0</v>
      </c>
    </row>
    <row r="628" spans="1:3" ht="15" customHeight="1">
      <c r="A628" s="173">
        <v>2080505</v>
      </c>
      <c r="B628" s="173" t="s">
        <v>507</v>
      </c>
      <c r="C628" s="173">
        <v>2378</v>
      </c>
    </row>
    <row r="629" spans="1:3" ht="15" customHeight="1">
      <c r="A629" s="173">
        <v>2080506</v>
      </c>
      <c r="B629" s="173" t="s">
        <v>508</v>
      </c>
      <c r="C629" s="173">
        <v>0</v>
      </c>
    </row>
    <row r="630" spans="1:3" ht="15" customHeight="1">
      <c r="A630" s="173">
        <v>2080507</v>
      </c>
      <c r="B630" s="173" t="s">
        <v>509</v>
      </c>
      <c r="C630" s="173">
        <v>5670</v>
      </c>
    </row>
    <row r="631" spans="1:3" ht="15" customHeight="1">
      <c r="A631" s="173">
        <v>2080599</v>
      </c>
      <c r="B631" s="173" t="s">
        <v>510</v>
      </c>
      <c r="C631" s="173">
        <v>0</v>
      </c>
    </row>
    <row r="632" spans="1:3" ht="15" customHeight="1">
      <c r="A632" s="173">
        <v>20806</v>
      </c>
      <c r="B632" s="173" t="s">
        <v>511</v>
      </c>
      <c r="C632" s="173">
        <f>SUM(C633:C635)</f>
        <v>0</v>
      </c>
    </row>
    <row r="633" spans="1:3" ht="15" customHeight="1">
      <c r="A633" s="173">
        <v>2080601</v>
      </c>
      <c r="B633" s="173" t="s">
        <v>512</v>
      </c>
      <c r="C633" s="173">
        <v>0</v>
      </c>
    </row>
    <row r="634" spans="1:3" ht="15" customHeight="1">
      <c r="A634" s="173">
        <v>2080602</v>
      </c>
      <c r="B634" s="173" t="s">
        <v>513</v>
      </c>
      <c r="C634" s="173">
        <v>0</v>
      </c>
    </row>
    <row r="635" spans="1:3" ht="15" customHeight="1">
      <c r="A635" s="173">
        <v>2080699</v>
      </c>
      <c r="B635" s="173" t="s">
        <v>514</v>
      </c>
      <c r="C635" s="173">
        <v>0</v>
      </c>
    </row>
    <row r="636" spans="1:3" ht="15" customHeight="1">
      <c r="A636" s="173">
        <v>20807</v>
      </c>
      <c r="B636" s="173" t="s">
        <v>515</v>
      </c>
      <c r="C636" s="173">
        <f>SUM(C637:C645)</f>
        <v>854</v>
      </c>
    </row>
    <row r="637" spans="1:3" ht="15" customHeight="1">
      <c r="A637" s="173">
        <v>2080701</v>
      </c>
      <c r="B637" s="173" t="s">
        <v>516</v>
      </c>
      <c r="C637" s="173">
        <v>0</v>
      </c>
    </row>
    <row r="638" spans="1:3" ht="15" customHeight="1">
      <c r="A638" s="173">
        <v>2080702</v>
      </c>
      <c r="B638" s="173" t="s">
        <v>517</v>
      </c>
      <c r="C638" s="173">
        <v>0</v>
      </c>
    </row>
    <row r="639" spans="1:3" ht="15" customHeight="1">
      <c r="A639" s="173">
        <v>2080704</v>
      </c>
      <c r="B639" s="173" t="s">
        <v>518</v>
      </c>
      <c r="C639" s="173">
        <v>0</v>
      </c>
    </row>
    <row r="640" spans="1:3" ht="15" customHeight="1">
      <c r="A640" s="173">
        <v>2080705</v>
      </c>
      <c r="B640" s="173" t="s">
        <v>519</v>
      </c>
      <c r="C640" s="173">
        <v>0</v>
      </c>
    </row>
    <row r="641" spans="1:3" ht="15" customHeight="1">
      <c r="A641" s="173">
        <v>2080709</v>
      </c>
      <c r="B641" s="173" t="s">
        <v>520</v>
      </c>
      <c r="C641" s="173">
        <v>0</v>
      </c>
    </row>
    <row r="642" spans="1:3" ht="15" customHeight="1">
      <c r="A642" s="173">
        <v>2080711</v>
      </c>
      <c r="B642" s="173" t="s">
        <v>521</v>
      </c>
      <c r="C642" s="173">
        <v>0</v>
      </c>
    </row>
    <row r="643" spans="1:3" ht="15" customHeight="1">
      <c r="A643" s="173">
        <v>2080712</v>
      </c>
      <c r="B643" s="173" t="s">
        <v>522</v>
      </c>
      <c r="C643" s="173">
        <v>0</v>
      </c>
    </row>
    <row r="644" spans="1:3" ht="15" customHeight="1">
      <c r="A644" s="173">
        <v>2080713</v>
      </c>
      <c r="B644" s="173" t="s">
        <v>523</v>
      </c>
      <c r="C644" s="173">
        <v>10</v>
      </c>
    </row>
    <row r="645" spans="1:3" ht="15" customHeight="1">
      <c r="A645" s="173">
        <v>2080799</v>
      </c>
      <c r="B645" s="173" t="s">
        <v>524</v>
      </c>
      <c r="C645" s="173">
        <v>844</v>
      </c>
    </row>
    <row r="646" spans="1:3" ht="15" customHeight="1">
      <c r="A646" s="173">
        <v>20808</v>
      </c>
      <c r="B646" s="173" t="s">
        <v>525</v>
      </c>
      <c r="C646" s="173">
        <f>SUM(C647:C653)</f>
        <v>1957</v>
      </c>
    </row>
    <row r="647" spans="1:3" ht="15" customHeight="1">
      <c r="A647" s="173">
        <v>2080801</v>
      </c>
      <c r="B647" s="173" t="s">
        <v>526</v>
      </c>
      <c r="C647" s="173">
        <v>92</v>
      </c>
    </row>
    <row r="648" spans="1:3" ht="15" customHeight="1">
      <c r="A648" s="173">
        <v>2080802</v>
      </c>
      <c r="B648" s="173" t="s">
        <v>527</v>
      </c>
      <c r="C648" s="173">
        <v>573</v>
      </c>
    </row>
    <row r="649" spans="1:3" ht="15" customHeight="1">
      <c r="A649" s="173">
        <v>2080803</v>
      </c>
      <c r="B649" s="173" t="s">
        <v>528</v>
      </c>
      <c r="C649" s="173">
        <v>554</v>
      </c>
    </row>
    <row r="650" spans="1:3" ht="15" customHeight="1">
      <c r="A650" s="173">
        <v>2080804</v>
      </c>
      <c r="B650" s="173" t="s">
        <v>529</v>
      </c>
      <c r="C650" s="173">
        <v>10</v>
      </c>
    </row>
    <row r="651" spans="1:3" ht="15" customHeight="1">
      <c r="A651" s="173">
        <v>2080805</v>
      </c>
      <c r="B651" s="173" t="s">
        <v>530</v>
      </c>
      <c r="C651" s="173">
        <v>655</v>
      </c>
    </row>
    <row r="652" spans="1:3" ht="15" customHeight="1">
      <c r="A652" s="173">
        <v>2080806</v>
      </c>
      <c r="B652" s="173" t="s">
        <v>531</v>
      </c>
      <c r="C652" s="173">
        <v>0</v>
      </c>
    </row>
    <row r="653" spans="1:3" ht="15" customHeight="1">
      <c r="A653" s="173">
        <v>2080899</v>
      </c>
      <c r="B653" s="173" t="s">
        <v>532</v>
      </c>
      <c r="C653" s="173">
        <v>73</v>
      </c>
    </row>
    <row r="654" spans="1:3" ht="15" customHeight="1">
      <c r="A654" s="173">
        <v>20809</v>
      </c>
      <c r="B654" s="173" t="s">
        <v>533</v>
      </c>
      <c r="C654" s="173">
        <f>SUM(C655:C659)</f>
        <v>1801</v>
      </c>
    </row>
    <row r="655" spans="1:3" ht="15" customHeight="1">
      <c r="A655" s="173">
        <v>2080901</v>
      </c>
      <c r="B655" s="173" t="s">
        <v>534</v>
      </c>
      <c r="C655" s="173">
        <v>595</v>
      </c>
    </row>
    <row r="656" spans="1:3" ht="15" customHeight="1">
      <c r="A656" s="173">
        <v>2080902</v>
      </c>
      <c r="B656" s="173" t="s">
        <v>535</v>
      </c>
      <c r="C656" s="173">
        <v>1249</v>
      </c>
    </row>
    <row r="657" spans="1:3" ht="15" customHeight="1">
      <c r="A657" s="173">
        <v>2080903</v>
      </c>
      <c r="B657" s="173" t="s">
        <v>536</v>
      </c>
      <c r="C657" s="173">
        <v>-53</v>
      </c>
    </row>
    <row r="658" spans="1:3" ht="15" customHeight="1">
      <c r="A658" s="173">
        <v>2080904</v>
      </c>
      <c r="B658" s="173" t="s">
        <v>537</v>
      </c>
      <c r="C658" s="173">
        <v>10</v>
      </c>
    </row>
    <row r="659" spans="1:3" ht="15" customHeight="1">
      <c r="A659" s="173">
        <v>2080999</v>
      </c>
      <c r="B659" s="173" t="s">
        <v>538</v>
      </c>
      <c r="C659" s="173">
        <v>0</v>
      </c>
    </row>
    <row r="660" spans="1:3" ht="15" customHeight="1">
      <c r="A660" s="173">
        <v>20810</v>
      </c>
      <c r="B660" s="173" t="s">
        <v>539</v>
      </c>
      <c r="C660" s="173">
        <f>SUM(C661:C666)</f>
        <v>197</v>
      </c>
    </row>
    <row r="661" spans="1:3" ht="15" customHeight="1">
      <c r="A661" s="173">
        <v>2081001</v>
      </c>
      <c r="B661" s="173" t="s">
        <v>540</v>
      </c>
      <c r="C661" s="173">
        <v>33</v>
      </c>
    </row>
    <row r="662" spans="1:3" ht="15" customHeight="1">
      <c r="A662" s="173">
        <v>2081002</v>
      </c>
      <c r="B662" s="173" t="s">
        <v>541</v>
      </c>
      <c r="C662" s="173">
        <v>47</v>
      </c>
    </row>
    <row r="663" spans="1:3" ht="15" customHeight="1">
      <c r="A663" s="173">
        <v>2081003</v>
      </c>
      <c r="B663" s="173" t="s">
        <v>542</v>
      </c>
      <c r="C663" s="173">
        <v>0</v>
      </c>
    </row>
    <row r="664" spans="1:3" ht="15" customHeight="1">
      <c r="A664" s="173">
        <v>2081004</v>
      </c>
      <c r="B664" s="173" t="s">
        <v>543</v>
      </c>
      <c r="C664" s="173">
        <v>0</v>
      </c>
    </row>
    <row r="665" spans="1:3" ht="15" customHeight="1">
      <c r="A665" s="173">
        <v>2081005</v>
      </c>
      <c r="B665" s="173" t="s">
        <v>544</v>
      </c>
      <c r="C665" s="173">
        <v>111</v>
      </c>
    </row>
    <row r="666" spans="1:3" ht="15" customHeight="1">
      <c r="A666" s="173">
        <v>2081099</v>
      </c>
      <c r="B666" s="173" t="s">
        <v>545</v>
      </c>
      <c r="C666" s="173">
        <v>6</v>
      </c>
    </row>
    <row r="667" spans="1:3" ht="15" customHeight="1">
      <c r="A667" s="173">
        <v>20811</v>
      </c>
      <c r="B667" s="173" t="s">
        <v>546</v>
      </c>
      <c r="C667" s="173">
        <f>SUM(C668:C675)</f>
        <v>241</v>
      </c>
    </row>
    <row r="668" spans="1:3" ht="15" customHeight="1">
      <c r="A668" s="173">
        <v>2081101</v>
      </c>
      <c r="B668" s="173" t="s">
        <v>66</v>
      </c>
      <c r="C668" s="173">
        <v>104</v>
      </c>
    </row>
    <row r="669" spans="1:3" ht="15" customHeight="1">
      <c r="A669" s="173">
        <v>2081102</v>
      </c>
      <c r="B669" s="173" t="s">
        <v>67</v>
      </c>
      <c r="C669" s="173">
        <v>0</v>
      </c>
    </row>
    <row r="670" spans="1:3" ht="15" customHeight="1">
      <c r="A670" s="173">
        <v>2081103</v>
      </c>
      <c r="B670" s="173" t="s">
        <v>68</v>
      </c>
      <c r="C670" s="173">
        <v>0</v>
      </c>
    </row>
    <row r="671" spans="1:3" ht="15" customHeight="1">
      <c r="A671" s="173">
        <v>2081104</v>
      </c>
      <c r="B671" s="173" t="s">
        <v>547</v>
      </c>
      <c r="C671" s="173">
        <v>-12</v>
      </c>
    </row>
    <row r="672" spans="1:3" ht="15" customHeight="1">
      <c r="A672" s="173">
        <v>2081105</v>
      </c>
      <c r="B672" s="173" t="s">
        <v>548</v>
      </c>
      <c r="C672" s="173">
        <v>-3</v>
      </c>
    </row>
    <row r="673" spans="1:3" ht="15" customHeight="1">
      <c r="A673" s="173">
        <v>2081106</v>
      </c>
      <c r="B673" s="173" t="s">
        <v>549</v>
      </c>
      <c r="C673" s="173">
        <v>0</v>
      </c>
    </row>
    <row r="674" spans="1:3" ht="15" customHeight="1">
      <c r="A674" s="173">
        <v>2081107</v>
      </c>
      <c r="B674" s="173" t="s">
        <v>1450</v>
      </c>
      <c r="C674" s="173">
        <v>0</v>
      </c>
    </row>
    <row r="675" spans="1:3" ht="15" customHeight="1">
      <c r="A675" s="173">
        <v>2081199</v>
      </c>
      <c r="B675" s="173" t="s">
        <v>550</v>
      </c>
      <c r="C675" s="173">
        <v>152</v>
      </c>
    </row>
    <row r="676" spans="1:3" ht="15" customHeight="1">
      <c r="A676" s="173">
        <v>20815</v>
      </c>
      <c r="B676" s="173" t="s">
        <v>551</v>
      </c>
      <c r="C676" s="173">
        <f>SUM(C677:C680)</f>
        <v>24</v>
      </c>
    </row>
    <row r="677" spans="1:3" ht="15" customHeight="1">
      <c r="A677" s="173">
        <v>2081501</v>
      </c>
      <c r="B677" s="173" t="s">
        <v>552</v>
      </c>
      <c r="C677" s="173">
        <v>24</v>
      </c>
    </row>
    <row r="678" spans="1:3" ht="15" customHeight="1">
      <c r="A678" s="173">
        <v>2081502</v>
      </c>
      <c r="B678" s="173" t="s">
        <v>553</v>
      </c>
      <c r="C678" s="173">
        <v>0</v>
      </c>
    </row>
    <row r="679" spans="1:3" ht="15" customHeight="1">
      <c r="A679" s="173">
        <v>2081503</v>
      </c>
      <c r="B679" s="173" t="s">
        <v>554</v>
      </c>
      <c r="C679" s="173">
        <v>0</v>
      </c>
    </row>
    <row r="680" spans="1:3" ht="15" customHeight="1">
      <c r="A680" s="173">
        <v>2081599</v>
      </c>
      <c r="B680" s="173" t="s">
        <v>555</v>
      </c>
      <c r="C680" s="173">
        <v>0</v>
      </c>
    </row>
    <row r="681" spans="1:3" ht="15" customHeight="1">
      <c r="A681" s="173">
        <v>20816</v>
      </c>
      <c r="B681" s="173" t="s">
        <v>556</v>
      </c>
      <c r="C681" s="173">
        <f>SUM(C682:C685)</f>
        <v>0</v>
      </c>
    </row>
    <row r="682" spans="1:3" ht="15" customHeight="1">
      <c r="A682" s="173">
        <v>2081601</v>
      </c>
      <c r="B682" s="173" t="s">
        <v>66</v>
      </c>
      <c r="C682" s="173">
        <v>0</v>
      </c>
    </row>
    <row r="683" spans="1:3" ht="15" customHeight="1">
      <c r="A683" s="173">
        <v>2081602</v>
      </c>
      <c r="B683" s="173" t="s">
        <v>67</v>
      </c>
      <c r="C683" s="173">
        <v>0</v>
      </c>
    </row>
    <row r="684" spans="1:3" ht="15" customHeight="1">
      <c r="A684" s="173">
        <v>2081603</v>
      </c>
      <c r="B684" s="173" t="s">
        <v>68</v>
      </c>
      <c r="C684" s="173">
        <v>0</v>
      </c>
    </row>
    <row r="685" spans="1:3" ht="15" customHeight="1">
      <c r="A685" s="173">
        <v>2081699</v>
      </c>
      <c r="B685" s="173" t="s">
        <v>557</v>
      </c>
      <c r="C685" s="173">
        <v>0</v>
      </c>
    </row>
    <row r="686" spans="1:3" ht="15" customHeight="1">
      <c r="A686" s="173">
        <v>20819</v>
      </c>
      <c r="B686" s="173" t="s">
        <v>558</v>
      </c>
      <c r="C686" s="173">
        <f>SUM(C687:C688)</f>
        <v>102</v>
      </c>
    </row>
    <row r="687" spans="1:3" ht="15" customHeight="1">
      <c r="A687" s="173">
        <v>2081901</v>
      </c>
      <c r="B687" s="173" t="s">
        <v>559</v>
      </c>
      <c r="C687" s="173">
        <v>13</v>
      </c>
    </row>
    <row r="688" spans="1:3" ht="15" customHeight="1">
      <c r="A688" s="173">
        <v>2081902</v>
      </c>
      <c r="B688" s="173" t="s">
        <v>560</v>
      </c>
      <c r="C688" s="173">
        <v>89</v>
      </c>
    </row>
    <row r="689" spans="1:3" ht="15" customHeight="1">
      <c r="A689" s="173">
        <v>20820</v>
      </c>
      <c r="B689" s="173" t="s">
        <v>561</v>
      </c>
      <c r="C689" s="173">
        <f>SUM(C690:C691)</f>
        <v>-89</v>
      </c>
    </row>
    <row r="690" spans="1:3" ht="15" customHeight="1">
      <c r="A690" s="173">
        <v>2082001</v>
      </c>
      <c r="B690" s="173" t="s">
        <v>562</v>
      </c>
      <c r="C690" s="173">
        <v>-89</v>
      </c>
    </row>
    <row r="691" spans="1:3" ht="15" customHeight="1">
      <c r="A691" s="173">
        <v>2082002</v>
      </c>
      <c r="B691" s="173" t="s">
        <v>563</v>
      </c>
      <c r="C691" s="173">
        <v>0</v>
      </c>
    </row>
    <row r="692" spans="1:3" ht="15" customHeight="1">
      <c r="A692" s="173">
        <v>20821</v>
      </c>
      <c r="B692" s="173" t="s">
        <v>1451</v>
      </c>
      <c r="C692" s="173">
        <f>SUM(C693:C694)</f>
        <v>41</v>
      </c>
    </row>
    <row r="693" spans="1:3" ht="15" customHeight="1">
      <c r="A693" s="173">
        <v>2082101</v>
      </c>
      <c r="B693" s="173" t="s">
        <v>1452</v>
      </c>
      <c r="C693" s="173">
        <v>0</v>
      </c>
    </row>
    <row r="694" spans="1:3" ht="15" customHeight="1">
      <c r="A694" s="173">
        <v>2082102</v>
      </c>
      <c r="B694" s="173" t="s">
        <v>1453</v>
      </c>
      <c r="C694" s="173">
        <v>41</v>
      </c>
    </row>
    <row r="695" spans="1:3" ht="15" customHeight="1">
      <c r="A695" s="173">
        <v>20824</v>
      </c>
      <c r="B695" s="173" t="s">
        <v>564</v>
      </c>
      <c r="C695" s="173">
        <f>SUM(C696:C697)</f>
        <v>0</v>
      </c>
    </row>
    <row r="696" spans="1:3" ht="15" customHeight="1">
      <c r="A696" s="173">
        <v>2082401</v>
      </c>
      <c r="B696" s="173" t="s">
        <v>565</v>
      </c>
      <c r="C696" s="173">
        <v>0</v>
      </c>
    </row>
    <row r="697" spans="1:3" ht="15" customHeight="1">
      <c r="A697" s="173">
        <v>2082402</v>
      </c>
      <c r="B697" s="173" t="s">
        <v>566</v>
      </c>
      <c r="C697" s="173">
        <v>0</v>
      </c>
    </row>
    <row r="698" spans="1:3" ht="15" customHeight="1">
      <c r="A698" s="173">
        <v>20825</v>
      </c>
      <c r="B698" s="173" t="s">
        <v>567</v>
      </c>
      <c r="C698" s="173">
        <f>SUM(C699:C700)</f>
        <v>30</v>
      </c>
    </row>
    <row r="699" spans="1:3" ht="15" customHeight="1">
      <c r="A699" s="173">
        <v>2082501</v>
      </c>
      <c r="B699" s="173" t="s">
        <v>568</v>
      </c>
      <c r="C699" s="173">
        <v>30</v>
      </c>
    </row>
    <row r="700" spans="1:3" ht="15" customHeight="1">
      <c r="A700" s="173">
        <v>2082502</v>
      </c>
      <c r="B700" s="173" t="s">
        <v>569</v>
      </c>
      <c r="C700" s="173">
        <v>0</v>
      </c>
    </row>
    <row r="701" spans="1:3" ht="15" customHeight="1">
      <c r="A701" s="173">
        <v>20826</v>
      </c>
      <c r="B701" s="173" t="s">
        <v>1454</v>
      </c>
      <c r="C701" s="173">
        <f>SUM(C702:C704)</f>
        <v>5060</v>
      </c>
    </row>
    <row r="702" spans="1:3" ht="15" customHeight="1">
      <c r="A702" s="173">
        <v>2082601</v>
      </c>
      <c r="B702" s="173" t="s">
        <v>1455</v>
      </c>
      <c r="C702" s="173">
        <v>31</v>
      </c>
    </row>
    <row r="703" spans="1:3" ht="15" customHeight="1">
      <c r="A703" s="173">
        <v>2082602</v>
      </c>
      <c r="B703" s="173" t="s">
        <v>499</v>
      </c>
      <c r="C703" s="173">
        <v>5029</v>
      </c>
    </row>
    <row r="704" spans="1:3" ht="15" customHeight="1">
      <c r="A704" s="173">
        <v>2082699</v>
      </c>
      <c r="B704" s="173" t="s">
        <v>1456</v>
      </c>
      <c r="C704" s="173">
        <v>0</v>
      </c>
    </row>
    <row r="705" spans="1:3" ht="15" customHeight="1">
      <c r="A705" s="173">
        <v>20827</v>
      </c>
      <c r="B705" s="173" t="s">
        <v>1457</v>
      </c>
      <c r="C705" s="173">
        <f>SUM(C706:C709)</f>
        <v>0</v>
      </c>
    </row>
    <row r="706" spans="1:3" ht="15" customHeight="1">
      <c r="A706" s="173">
        <v>2082701</v>
      </c>
      <c r="B706" s="173" t="s">
        <v>496</v>
      </c>
      <c r="C706" s="173">
        <v>0</v>
      </c>
    </row>
    <row r="707" spans="1:3" ht="15" customHeight="1">
      <c r="A707" s="173">
        <v>2082702</v>
      </c>
      <c r="B707" s="173" t="s">
        <v>497</v>
      </c>
      <c r="C707" s="173">
        <v>0</v>
      </c>
    </row>
    <row r="708" spans="1:3" ht="15" customHeight="1">
      <c r="A708" s="173">
        <v>2082703</v>
      </c>
      <c r="B708" s="173" t="s">
        <v>498</v>
      </c>
      <c r="C708" s="173">
        <v>0</v>
      </c>
    </row>
    <row r="709" spans="1:3" ht="15" customHeight="1">
      <c r="A709" s="173">
        <v>2082799</v>
      </c>
      <c r="B709" s="173" t="s">
        <v>1458</v>
      </c>
      <c r="C709" s="173">
        <v>0</v>
      </c>
    </row>
    <row r="710" spans="1:3" ht="15" customHeight="1">
      <c r="A710" s="173">
        <v>20899</v>
      </c>
      <c r="B710" s="173" t="s">
        <v>570</v>
      </c>
      <c r="C710" s="173">
        <f>C711</f>
        <v>193</v>
      </c>
    </row>
    <row r="711" spans="1:3" ht="15" customHeight="1">
      <c r="A711" s="173">
        <v>2089901</v>
      </c>
      <c r="B711" s="173" t="s">
        <v>571</v>
      </c>
      <c r="C711" s="173">
        <v>193</v>
      </c>
    </row>
    <row r="712" spans="1:3" ht="15" customHeight="1">
      <c r="A712" s="173">
        <v>210</v>
      </c>
      <c r="B712" s="173" t="s">
        <v>572</v>
      </c>
      <c r="C712" s="173">
        <f>SUM(C713,C718,C731,C735,C747,C750,C754,C764,C769,C775,C779,C782)</f>
        <v>14362</v>
      </c>
    </row>
    <row r="713" spans="1:3" ht="15" customHeight="1">
      <c r="A713" s="173">
        <v>21001</v>
      </c>
      <c r="B713" s="173" t="s">
        <v>573</v>
      </c>
      <c r="C713" s="173">
        <f>SUM(C714:C717)</f>
        <v>960</v>
      </c>
    </row>
    <row r="714" spans="1:3" ht="15" customHeight="1">
      <c r="A714" s="173">
        <v>2100101</v>
      </c>
      <c r="B714" s="173" t="s">
        <v>66</v>
      </c>
      <c r="C714" s="173">
        <v>921</v>
      </c>
    </row>
    <row r="715" spans="1:3" ht="15" customHeight="1">
      <c r="A715" s="173">
        <v>2100102</v>
      </c>
      <c r="B715" s="173" t="s">
        <v>67</v>
      </c>
      <c r="C715" s="173">
        <v>0</v>
      </c>
    </row>
    <row r="716" spans="1:3" ht="15" customHeight="1">
      <c r="A716" s="173">
        <v>2100103</v>
      </c>
      <c r="B716" s="173" t="s">
        <v>68</v>
      </c>
      <c r="C716" s="173">
        <v>0</v>
      </c>
    </row>
    <row r="717" spans="1:3" ht="15" customHeight="1">
      <c r="A717" s="173">
        <v>2100199</v>
      </c>
      <c r="B717" s="173" t="s">
        <v>574</v>
      </c>
      <c r="C717" s="173">
        <v>39</v>
      </c>
    </row>
    <row r="718" spans="1:3" ht="15" customHeight="1">
      <c r="A718" s="173">
        <v>21002</v>
      </c>
      <c r="B718" s="173" t="s">
        <v>575</v>
      </c>
      <c r="C718" s="173">
        <f>SUM(C719:C730)</f>
        <v>922</v>
      </c>
    </row>
    <row r="719" spans="1:3" ht="15" customHeight="1">
      <c r="A719" s="173">
        <v>2100201</v>
      </c>
      <c r="B719" s="173" t="s">
        <v>576</v>
      </c>
      <c r="C719" s="173">
        <v>80</v>
      </c>
    </row>
    <row r="720" spans="1:3" ht="15" customHeight="1">
      <c r="A720" s="173">
        <v>2100202</v>
      </c>
      <c r="B720" s="173" t="s">
        <v>577</v>
      </c>
      <c r="C720" s="173">
        <v>0</v>
      </c>
    </row>
    <row r="721" spans="1:3" ht="15" customHeight="1">
      <c r="A721" s="173">
        <v>2100203</v>
      </c>
      <c r="B721" s="173" t="s">
        <v>578</v>
      </c>
      <c r="C721" s="173">
        <v>0</v>
      </c>
    </row>
    <row r="722" spans="1:3" ht="15" customHeight="1">
      <c r="A722" s="173">
        <v>2100204</v>
      </c>
      <c r="B722" s="173" t="s">
        <v>579</v>
      </c>
      <c r="C722" s="173">
        <v>0</v>
      </c>
    </row>
    <row r="723" spans="1:3" ht="15" customHeight="1">
      <c r="A723" s="173">
        <v>2100205</v>
      </c>
      <c r="B723" s="173" t="s">
        <v>580</v>
      </c>
      <c r="C723" s="173">
        <v>0</v>
      </c>
    </row>
    <row r="724" spans="1:3" ht="15" customHeight="1">
      <c r="A724" s="173">
        <v>2100206</v>
      </c>
      <c r="B724" s="173" t="s">
        <v>581</v>
      </c>
      <c r="C724" s="173">
        <v>106</v>
      </c>
    </row>
    <row r="725" spans="1:3" ht="15" customHeight="1">
      <c r="A725" s="173">
        <v>2100207</v>
      </c>
      <c r="B725" s="173" t="s">
        <v>582</v>
      </c>
      <c r="C725" s="173">
        <v>0</v>
      </c>
    </row>
    <row r="726" spans="1:3" ht="15" customHeight="1">
      <c r="A726" s="173">
        <v>2100208</v>
      </c>
      <c r="B726" s="173" t="s">
        <v>583</v>
      </c>
      <c r="C726" s="173">
        <v>0</v>
      </c>
    </row>
    <row r="727" spans="1:3" ht="15" customHeight="1">
      <c r="A727" s="173">
        <v>2100209</v>
      </c>
      <c r="B727" s="173" t="s">
        <v>584</v>
      </c>
      <c r="C727" s="173">
        <v>0</v>
      </c>
    </row>
    <row r="728" spans="1:3" ht="15" customHeight="1">
      <c r="A728" s="173">
        <v>2100210</v>
      </c>
      <c r="B728" s="173" t="s">
        <v>585</v>
      </c>
      <c r="C728" s="173">
        <v>0</v>
      </c>
    </row>
    <row r="729" spans="1:3" ht="15" customHeight="1">
      <c r="A729" s="173">
        <v>2100211</v>
      </c>
      <c r="B729" s="173" t="s">
        <v>586</v>
      </c>
      <c r="C729" s="173">
        <v>0</v>
      </c>
    </row>
    <row r="730" spans="1:3" ht="15" customHeight="1">
      <c r="A730" s="173">
        <v>2100299</v>
      </c>
      <c r="B730" s="173" t="s">
        <v>587</v>
      </c>
      <c r="C730" s="173">
        <v>736</v>
      </c>
    </row>
    <row r="731" spans="1:3" ht="15" customHeight="1">
      <c r="A731" s="173">
        <v>21003</v>
      </c>
      <c r="B731" s="173" t="s">
        <v>588</v>
      </c>
      <c r="C731" s="173">
        <f>SUM(C732:C734)</f>
        <v>-64</v>
      </c>
    </row>
    <row r="732" spans="1:3" ht="15" customHeight="1">
      <c r="A732" s="173">
        <v>2100301</v>
      </c>
      <c r="B732" s="173" t="s">
        <v>589</v>
      </c>
      <c r="C732" s="173">
        <v>-251</v>
      </c>
    </row>
    <row r="733" spans="1:3" ht="15" customHeight="1">
      <c r="A733" s="173">
        <v>2100302</v>
      </c>
      <c r="B733" s="173" t="s">
        <v>590</v>
      </c>
      <c r="C733" s="173">
        <v>291</v>
      </c>
    </row>
    <row r="734" spans="1:3" ht="15" customHeight="1">
      <c r="A734" s="173">
        <v>2100399</v>
      </c>
      <c r="B734" s="173" t="s">
        <v>591</v>
      </c>
      <c r="C734" s="173">
        <v>-104</v>
      </c>
    </row>
    <row r="735" spans="1:3" ht="15" customHeight="1">
      <c r="A735" s="173">
        <v>21004</v>
      </c>
      <c r="B735" s="173" t="s">
        <v>592</v>
      </c>
      <c r="C735" s="173">
        <f>SUM(C736:C746)</f>
        <v>2695</v>
      </c>
    </row>
    <row r="736" spans="1:3" ht="15" customHeight="1">
      <c r="A736" s="173">
        <v>2100401</v>
      </c>
      <c r="B736" s="173" t="s">
        <v>593</v>
      </c>
      <c r="C736" s="173">
        <v>415</v>
      </c>
    </row>
    <row r="737" spans="1:3" ht="15" customHeight="1">
      <c r="A737" s="173">
        <v>2100402</v>
      </c>
      <c r="B737" s="173" t="s">
        <v>594</v>
      </c>
      <c r="C737" s="173">
        <v>88</v>
      </c>
    </row>
    <row r="738" spans="1:3" ht="15" customHeight="1">
      <c r="A738" s="173">
        <v>2100403</v>
      </c>
      <c r="B738" s="173" t="s">
        <v>595</v>
      </c>
      <c r="C738" s="173">
        <v>0</v>
      </c>
    </row>
    <row r="739" spans="1:3" ht="15" customHeight="1">
      <c r="A739" s="173">
        <v>2100404</v>
      </c>
      <c r="B739" s="173" t="s">
        <v>596</v>
      </c>
      <c r="C739" s="173">
        <v>0</v>
      </c>
    </row>
    <row r="740" spans="1:3" ht="15" customHeight="1">
      <c r="A740" s="173">
        <v>2100405</v>
      </c>
      <c r="B740" s="173" t="s">
        <v>597</v>
      </c>
      <c r="C740" s="173">
        <v>0</v>
      </c>
    </row>
    <row r="741" spans="1:3" ht="15" customHeight="1">
      <c r="A741" s="173">
        <v>2100406</v>
      </c>
      <c r="B741" s="173" t="s">
        <v>598</v>
      </c>
      <c r="C741" s="173">
        <v>0</v>
      </c>
    </row>
    <row r="742" spans="1:3" ht="15" customHeight="1">
      <c r="A742" s="173">
        <v>2100407</v>
      </c>
      <c r="B742" s="173" t="s">
        <v>599</v>
      </c>
      <c r="C742" s="173">
        <v>0</v>
      </c>
    </row>
    <row r="743" spans="1:3" ht="15" customHeight="1">
      <c r="A743" s="173">
        <v>2100408</v>
      </c>
      <c r="B743" s="173" t="s">
        <v>600</v>
      </c>
      <c r="C743" s="173">
        <v>2062</v>
      </c>
    </row>
    <row r="744" spans="1:3" ht="15" customHeight="1">
      <c r="A744" s="173">
        <v>2100409</v>
      </c>
      <c r="B744" s="173" t="s">
        <v>601</v>
      </c>
      <c r="C744" s="173">
        <v>99</v>
      </c>
    </row>
    <row r="745" spans="1:3" ht="15" customHeight="1">
      <c r="A745" s="173">
        <v>2100410</v>
      </c>
      <c r="B745" s="173" t="s">
        <v>602</v>
      </c>
      <c r="C745" s="173">
        <v>0</v>
      </c>
    </row>
    <row r="746" spans="1:3" ht="15" customHeight="1">
      <c r="A746" s="173">
        <v>2100499</v>
      </c>
      <c r="B746" s="173" t="s">
        <v>603</v>
      </c>
      <c r="C746" s="173">
        <v>31</v>
      </c>
    </row>
    <row r="747" spans="1:3" ht="15" customHeight="1">
      <c r="A747" s="173">
        <v>21006</v>
      </c>
      <c r="B747" s="173" t="s">
        <v>610</v>
      </c>
      <c r="C747" s="173">
        <f>SUM(C748:C749)</f>
        <v>-1</v>
      </c>
    </row>
    <row r="748" spans="1:3" ht="15" customHeight="1">
      <c r="A748" s="173">
        <v>2100601</v>
      </c>
      <c r="B748" s="173" t="s">
        <v>611</v>
      </c>
      <c r="C748" s="173">
        <v>-1</v>
      </c>
    </row>
    <row r="749" spans="1:3" ht="15" customHeight="1">
      <c r="A749" s="173">
        <v>2100699</v>
      </c>
      <c r="B749" s="173" t="s">
        <v>612</v>
      </c>
      <c r="C749" s="173">
        <v>0</v>
      </c>
    </row>
    <row r="750" spans="1:3" ht="15" customHeight="1">
      <c r="A750" s="173">
        <v>21007</v>
      </c>
      <c r="B750" s="173" t="s">
        <v>613</v>
      </c>
      <c r="C750" s="173">
        <f>SUM(C751:C753)</f>
        <v>1411</v>
      </c>
    </row>
    <row r="751" spans="1:3" ht="15" customHeight="1">
      <c r="A751" s="173">
        <v>2100716</v>
      </c>
      <c r="B751" s="173" t="s">
        <v>614</v>
      </c>
      <c r="C751" s="173">
        <v>783</v>
      </c>
    </row>
    <row r="752" spans="1:3" ht="15" customHeight="1">
      <c r="A752" s="173">
        <v>2100717</v>
      </c>
      <c r="B752" s="173" t="s">
        <v>615</v>
      </c>
      <c r="C752" s="173">
        <v>309</v>
      </c>
    </row>
    <row r="753" spans="1:3" ht="15" customHeight="1">
      <c r="A753" s="173">
        <v>2100799</v>
      </c>
      <c r="B753" s="173" t="s">
        <v>616</v>
      </c>
      <c r="C753" s="173">
        <v>319</v>
      </c>
    </row>
    <row r="754" spans="1:3" ht="15" customHeight="1">
      <c r="A754" s="173">
        <v>21010</v>
      </c>
      <c r="B754" s="173" t="s">
        <v>617</v>
      </c>
      <c r="C754" s="173">
        <f>SUM(C755:C763)</f>
        <v>489</v>
      </c>
    </row>
    <row r="755" spans="1:3" ht="15" customHeight="1">
      <c r="A755" s="173">
        <v>2101001</v>
      </c>
      <c r="B755" s="173" t="s">
        <v>66</v>
      </c>
      <c r="C755" s="173">
        <v>473</v>
      </c>
    </row>
    <row r="756" spans="1:3" ht="15" customHeight="1">
      <c r="A756" s="173">
        <v>2101002</v>
      </c>
      <c r="B756" s="173" t="s">
        <v>67</v>
      </c>
      <c r="C756" s="173">
        <v>0</v>
      </c>
    </row>
    <row r="757" spans="1:3" ht="15" customHeight="1">
      <c r="A757" s="173">
        <v>2101003</v>
      </c>
      <c r="B757" s="173" t="s">
        <v>68</v>
      </c>
      <c r="C757" s="173">
        <v>0</v>
      </c>
    </row>
    <row r="758" spans="1:3" ht="15" customHeight="1">
      <c r="A758" s="173">
        <v>2101012</v>
      </c>
      <c r="B758" s="173" t="s">
        <v>618</v>
      </c>
      <c r="C758" s="173">
        <v>0</v>
      </c>
    </row>
    <row r="759" spans="1:3" ht="15" customHeight="1">
      <c r="A759" s="173">
        <v>2101014</v>
      </c>
      <c r="B759" s="173" t="s">
        <v>619</v>
      </c>
      <c r="C759" s="173">
        <v>0</v>
      </c>
    </row>
    <row r="760" spans="1:3" ht="15" customHeight="1">
      <c r="A760" s="173">
        <v>2101015</v>
      </c>
      <c r="B760" s="173" t="s">
        <v>620</v>
      </c>
      <c r="C760" s="173">
        <v>0</v>
      </c>
    </row>
    <row r="761" spans="1:3" ht="15" customHeight="1">
      <c r="A761" s="173">
        <v>2101016</v>
      </c>
      <c r="B761" s="173" t="s">
        <v>621</v>
      </c>
      <c r="C761" s="173">
        <v>16</v>
      </c>
    </row>
    <row r="762" spans="1:3" ht="15" customHeight="1">
      <c r="A762" s="173">
        <v>2101050</v>
      </c>
      <c r="B762" s="173" t="s">
        <v>74</v>
      </c>
      <c r="C762" s="173">
        <v>0</v>
      </c>
    </row>
    <row r="763" spans="1:3" ht="15" customHeight="1">
      <c r="A763" s="173">
        <v>2101099</v>
      </c>
      <c r="B763" s="173" t="s">
        <v>622</v>
      </c>
      <c r="C763" s="173">
        <v>0</v>
      </c>
    </row>
    <row r="764" spans="1:3" ht="15" customHeight="1">
      <c r="A764" s="173">
        <v>21011</v>
      </c>
      <c r="B764" s="173" t="s">
        <v>1459</v>
      </c>
      <c r="C764" s="173">
        <f>SUM(C765:C768)</f>
        <v>1411</v>
      </c>
    </row>
    <row r="765" spans="1:3" ht="15" customHeight="1">
      <c r="A765" s="173">
        <v>2101101</v>
      </c>
      <c r="B765" s="173" t="s">
        <v>604</v>
      </c>
      <c r="C765" s="173">
        <v>1284</v>
      </c>
    </row>
    <row r="766" spans="1:3" ht="15" customHeight="1">
      <c r="A766" s="173">
        <v>2101102</v>
      </c>
      <c r="B766" s="173" t="s">
        <v>605</v>
      </c>
      <c r="C766" s="173">
        <v>127</v>
      </c>
    </row>
    <row r="767" spans="1:3" ht="15" customHeight="1">
      <c r="A767" s="173">
        <v>2101103</v>
      </c>
      <c r="B767" s="173" t="s">
        <v>606</v>
      </c>
      <c r="C767" s="173">
        <v>0</v>
      </c>
    </row>
    <row r="768" spans="1:3" ht="15" customHeight="1">
      <c r="A768" s="173">
        <v>2101199</v>
      </c>
      <c r="B768" s="173" t="s">
        <v>1460</v>
      </c>
      <c r="C768" s="173">
        <v>0</v>
      </c>
    </row>
    <row r="769" spans="1:3" ht="15" customHeight="1">
      <c r="A769" s="173">
        <v>21012</v>
      </c>
      <c r="B769" s="173" t="s">
        <v>1461</v>
      </c>
      <c r="C769" s="173">
        <f>SUM(C770:C774)</f>
        <v>6121</v>
      </c>
    </row>
    <row r="770" spans="1:3" ht="15" customHeight="1">
      <c r="A770" s="173">
        <v>2101201</v>
      </c>
      <c r="B770" s="173" t="s">
        <v>1462</v>
      </c>
      <c r="C770" s="173">
        <v>0</v>
      </c>
    </row>
    <row r="771" spans="1:3" ht="15" customHeight="1">
      <c r="A771" s="173">
        <v>2101202</v>
      </c>
      <c r="B771" s="173" t="s">
        <v>1463</v>
      </c>
      <c r="C771" s="173">
        <v>6121</v>
      </c>
    </row>
    <row r="772" spans="1:3" ht="15" customHeight="1">
      <c r="A772" s="173">
        <v>2101203</v>
      </c>
      <c r="B772" s="173" t="s">
        <v>1464</v>
      </c>
      <c r="C772" s="173">
        <v>0</v>
      </c>
    </row>
    <row r="773" spans="1:3" ht="15" customHeight="1">
      <c r="A773" s="173">
        <v>2101204</v>
      </c>
      <c r="B773" s="173" t="s">
        <v>1465</v>
      </c>
      <c r="C773" s="173">
        <v>0</v>
      </c>
    </row>
    <row r="774" spans="1:3" ht="15" customHeight="1">
      <c r="A774" s="173">
        <v>2101299</v>
      </c>
      <c r="B774" s="173" t="s">
        <v>1466</v>
      </c>
      <c r="C774" s="173">
        <v>0</v>
      </c>
    </row>
    <row r="775" spans="1:3" ht="15" customHeight="1">
      <c r="A775" s="173">
        <v>21013</v>
      </c>
      <c r="B775" s="173" t="s">
        <v>1467</v>
      </c>
      <c r="C775" s="173">
        <f>SUM(C776:C778)</f>
        <v>294</v>
      </c>
    </row>
    <row r="776" spans="1:3" ht="15" customHeight="1">
      <c r="A776" s="173">
        <v>2101301</v>
      </c>
      <c r="B776" s="173" t="s">
        <v>608</v>
      </c>
      <c r="C776" s="173">
        <v>294</v>
      </c>
    </row>
    <row r="777" spans="1:3" ht="15" customHeight="1">
      <c r="A777" s="173">
        <v>2101302</v>
      </c>
      <c r="B777" s="173" t="s">
        <v>609</v>
      </c>
      <c r="C777" s="173">
        <v>0</v>
      </c>
    </row>
    <row r="778" spans="1:3" ht="15" customHeight="1">
      <c r="A778" s="173">
        <v>2101399</v>
      </c>
      <c r="B778" s="173" t="s">
        <v>1468</v>
      </c>
      <c r="C778" s="173">
        <v>0</v>
      </c>
    </row>
    <row r="779" spans="1:3" ht="15" customHeight="1">
      <c r="A779" s="173">
        <v>21014</v>
      </c>
      <c r="B779" s="173" t="s">
        <v>1469</v>
      </c>
      <c r="C779" s="173">
        <f>SUM(C780:C781)</f>
        <v>124</v>
      </c>
    </row>
    <row r="780" spans="1:3" ht="15" customHeight="1">
      <c r="A780" s="173">
        <v>2101401</v>
      </c>
      <c r="B780" s="173" t="s">
        <v>607</v>
      </c>
      <c r="C780" s="173">
        <v>124</v>
      </c>
    </row>
    <row r="781" spans="1:3" ht="15" customHeight="1">
      <c r="A781" s="173">
        <v>2101499</v>
      </c>
      <c r="B781" s="173" t="s">
        <v>1470</v>
      </c>
      <c r="C781" s="173">
        <v>0</v>
      </c>
    </row>
    <row r="782" spans="1:3" ht="15" customHeight="1">
      <c r="A782" s="173">
        <v>21099</v>
      </c>
      <c r="B782" s="173" t="s">
        <v>623</v>
      </c>
      <c r="C782" s="173">
        <f>C783</f>
        <v>0</v>
      </c>
    </row>
    <row r="783" spans="1:3" ht="15" customHeight="1">
      <c r="A783" s="173">
        <v>2109901</v>
      </c>
      <c r="B783" s="173" t="s">
        <v>624</v>
      </c>
      <c r="C783" s="173">
        <v>0</v>
      </c>
    </row>
    <row r="784" spans="1:3" ht="15" customHeight="1">
      <c r="A784" s="173">
        <v>211</v>
      </c>
      <c r="B784" s="173" t="s">
        <v>625</v>
      </c>
      <c r="C784" s="173">
        <f>SUM(C785,C794,C798,C806,C812,C818,C824,C827,C830,C832,C834,C840,C842,C844,C859)</f>
        <v>20729</v>
      </c>
    </row>
    <row r="785" spans="1:3" ht="15" customHeight="1">
      <c r="A785" s="173">
        <v>21101</v>
      </c>
      <c r="B785" s="173" t="s">
        <v>626</v>
      </c>
      <c r="C785" s="173">
        <f>SUM(C786:C793)</f>
        <v>643</v>
      </c>
    </row>
    <row r="786" spans="1:3" ht="15" customHeight="1">
      <c r="A786" s="173">
        <v>2110101</v>
      </c>
      <c r="B786" s="173" t="s">
        <v>66</v>
      </c>
      <c r="C786" s="173">
        <v>643</v>
      </c>
    </row>
    <row r="787" spans="1:3" ht="15" customHeight="1">
      <c r="A787" s="173">
        <v>2110102</v>
      </c>
      <c r="B787" s="173" t="s">
        <v>67</v>
      </c>
      <c r="C787" s="173">
        <v>0</v>
      </c>
    </row>
    <row r="788" spans="1:3" ht="15" customHeight="1">
      <c r="A788" s="173">
        <v>2110103</v>
      </c>
      <c r="B788" s="173" t="s">
        <v>68</v>
      </c>
      <c r="C788" s="173">
        <v>0</v>
      </c>
    </row>
    <row r="789" spans="1:3" ht="15" customHeight="1">
      <c r="A789" s="173">
        <v>2110104</v>
      </c>
      <c r="B789" s="173" t="s">
        <v>627</v>
      </c>
      <c r="C789" s="173">
        <v>0</v>
      </c>
    </row>
    <row r="790" spans="1:3" ht="15" customHeight="1">
      <c r="A790" s="173">
        <v>2110105</v>
      </c>
      <c r="B790" s="173" t="s">
        <v>628</v>
      </c>
      <c r="C790" s="173">
        <v>0</v>
      </c>
    </row>
    <row r="791" spans="1:3" ht="15" customHeight="1">
      <c r="A791" s="173">
        <v>2110106</v>
      </c>
      <c r="B791" s="173" t="s">
        <v>629</v>
      </c>
      <c r="C791" s="173">
        <v>0</v>
      </c>
    </row>
    <row r="792" spans="1:3" ht="15" customHeight="1">
      <c r="A792" s="173">
        <v>2110107</v>
      </c>
      <c r="B792" s="173" t="s">
        <v>630</v>
      </c>
      <c r="C792" s="173">
        <v>0</v>
      </c>
    </row>
    <row r="793" spans="1:3" ht="15" customHeight="1">
      <c r="A793" s="173">
        <v>2110199</v>
      </c>
      <c r="B793" s="173" t="s">
        <v>631</v>
      </c>
      <c r="C793" s="173">
        <v>0</v>
      </c>
    </row>
    <row r="794" spans="1:3" ht="15" customHeight="1">
      <c r="A794" s="173">
        <v>21102</v>
      </c>
      <c r="B794" s="173" t="s">
        <v>632</v>
      </c>
      <c r="C794" s="173">
        <f>SUM(C795:C797)</f>
        <v>0</v>
      </c>
    </row>
    <row r="795" spans="1:3" ht="15" customHeight="1">
      <c r="A795" s="173">
        <v>2110203</v>
      </c>
      <c r="B795" s="173" t="s">
        <v>633</v>
      </c>
      <c r="C795" s="173">
        <v>0</v>
      </c>
    </row>
    <row r="796" spans="1:3" ht="15" customHeight="1">
      <c r="A796" s="173">
        <v>2110204</v>
      </c>
      <c r="B796" s="173" t="s">
        <v>634</v>
      </c>
      <c r="C796" s="173">
        <v>0</v>
      </c>
    </row>
    <row r="797" spans="1:3" ht="15" customHeight="1">
      <c r="A797" s="173">
        <v>2110299</v>
      </c>
      <c r="B797" s="173" t="s">
        <v>635</v>
      </c>
      <c r="C797" s="173">
        <v>0</v>
      </c>
    </row>
    <row r="798" spans="1:3" ht="15" customHeight="1">
      <c r="A798" s="173">
        <v>21103</v>
      </c>
      <c r="B798" s="173" t="s">
        <v>636</v>
      </c>
      <c r="C798" s="173">
        <f>SUM(C799:C805)</f>
        <v>17761</v>
      </c>
    </row>
    <row r="799" spans="1:3" ht="15" customHeight="1">
      <c r="A799" s="173">
        <v>2110301</v>
      </c>
      <c r="B799" s="173" t="s">
        <v>637</v>
      </c>
      <c r="C799" s="173">
        <v>17761</v>
      </c>
    </row>
    <row r="800" spans="1:3" ht="15" customHeight="1">
      <c r="A800" s="173">
        <v>2110302</v>
      </c>
      <c r="B800" s="173" t="s">
        <v>638</v>
      </c>
      <c r="C800" s="173">
        <v>0</v>
      </c>
    </row>
    <row r="801" spans="1:3" ht="15" customHeight="1">
      <c r="A801" s="173">
        <v>2110303</v>
      </c>
      <c r="B801" s="173" t="s">
        <v>639</v>
      </c>
      <c r="C801" s="173">
        <v>0</v>
      </c>
    </row>
    <row r="802" spans="1:3" ht="15" customHeight="1">
      <c r="A802" s="173">
        <v>2110304</v>
      </c>
      <c r="B802" s="173" t="s">
        <v>640</v>
      </c>
      <c r="C802" s="173">
        <v>0</v>
      </c>
    </row>
    <row r="803" spans="1:3" ht="15" customHeight="1">
      <c r="A803" s="173">
        <v>2110305</v>
      </c>
      <c r="B803" s="173" t="s">
        <v>641</v>
      </c>
      <c r="C803" s="173">
        <v>0</v>
      </c>
    </row>
    <row r="804" spans="1:3" ht="15" customHeight="1">
      <c r="A804" s="173">
        <v>2110306</v>
      </c>
      <c r="B804" s="173" t="s">
        <v>642</v>
      </c>
      <c r="C804" s="173">
        <v>0</v>
      </c>
    </row>
    <row r="805" spans="1:3" ht="15" customHeight="1">
      <c r="A805" s="173">
        <v>2110399</v>
      </c>
      <c r="B805" s="173" t="s">
        <v>643</v>
      </c>
      <c r="C805" s="173">
        <v>0</v>
      </c>
    </row>
    <row r="806" spans="1:3" ht="15" customHeight="1">
      <c r="A806" s="173">
        <v>21104</v>
      </c>
      <c r="B806" s="173" t="s">
        <v>644</v>
      </c>
      <c r="C806" s="173">
        <f>SUM(C807:C811)</f>
        <v>0</v>
      </c>
    </row>
    <row r="807" spans="1:3" ht="15" customHeight="1">
      <c r="A807" s="173">
        <v>2110401</v>
      </c>
      <c r="B807" s="173" t="s">
        <v>645</v>
      </c>
      <c r="C807" s="173">
        <v>0</v>
      </c>
    </row>
    <row r="808" spans="1:3" ht="15" customHeight="1">
      <c r="A808" s="173">
        <v>2110402</v>
      </c>
      <c r="B808" s="173" t="s">
        <v>646</v>
      </c>
      <c r="C808" s="173">
        <v>0</v>
      </c>
    </row>
    <row r="809" spans="1:3" ht="15" customHeight="1">
      <c r="A809" s="173">
        <v>2110403</v>
      </c>
      <c r="B809" s="173" t="s">
        <v>647</v>
      </c>
      <c r="C809" s="173">
        <v>0</v>
      </c>
    </row>
    <row r="810" spans="1:3" ht="15" customHeight="1">
      <c r="A810" s="173">
        <v>2110404</v>
      </c>
      <c r="B810" s="173" t="s">
        <v>648</v>
      </c>
      <c r="C810" s="173">
        <v>0</v>
      </c>
    </row>
    <row r="811" spans="1:3" ht="15" customHeight="1">
      <c r="A811" s="173">
        <v>2110499</v>
      </c>
      <c r="B811" s="173" t="s">
        <v>649</v>
      </c>
      <c r="C811" s="173">
        <v>0</v>
      </c>
    </row>
    <row r="812" spans="1:3" ht="15" customHeight="1">
      <c r="A812" s="173">
        <v>21105</v>
      </c>
      <c r="B812" s="173" t="s">
        <v>650</v>
      </c>
      <c r="C812" s="173">
        <f>SUM(C813:C817)</f>
        <v>0</v>
      </c>
    </row>
    <row r="813" spans="1:3" ht="15" customHeight="1">
      <c r="A813" s="173">
        <v>2110501</v>
      </c>
      <c r="B813" s="173" t="s">
        <v>651</v>
      </c>
      <c r="C813" s="173">
        <v>0</v>
      </c>
    </row>
    <row r="814" spans="1:3" ht="15" customHeight="1">
      <c r="A814" s="173">
        <v>2110502</v>
      </c>
      <c r="B814" s="173" t="s">
        <v>652</v>
      </c>
      <c r="C814" s="173">
        <v>0</v>
      </c>
    </row>
    <row r="815" spans="1:3" ht="15" customHeight="1">
      <c r="A815" s="173">
        <v>2110503</v>
      </c>
      <c r="B815" s="173" t="s">
        <v>653</v>
      </c>
      <c r="C815" s="173">
        <v>0</v>
      </c>
    </row>
    <row r="816" spans="1:3" ht="15" customHeight="1">
      <c r="A816" s="173">
        <v>2110506</v>
      </c>
      <c r="B816" s="173" t="s">
        <v>654</v>
      </c>
      <c r="C816" s="173">
        <v>0</v>
      </c>
    </row>
    <row r="817" spans="1:3" ht="15" customHeight="1">
      <c r="A817" s="173">
        <v>2110599</v>
      </c>
      <c r="B817" s="173" t="s">
        <v>655</v>
      </c>
      <c r="C817" s="173">
        <v>0</v>
      </c>
    </row>
    <row r="818" spans="1:3" ht="15" customHeight="1">
      <c r="A818" s="173">
        <v>21106</v>
      </c>
      <c r="B818" s="173" t="s">
        <v>656</v>
      </c>
      <c r="C818" s="173">
        <f>SUM(C819:C823)</f>
        <v>11</v>
      </c>
    </row>
    <row r="819" spans="1:3" ht="15" customHeight="1">
      <c r="A819" s="173">
        <v>2110602</v>
      </c>
      <c r="B819" s="173" t="s">
        <v>657</v>
      </c>
      <c r="C819" s="173">
        <v>11</v>
      </c>
    </row>
    <row r="820" spans="1:3" ht="15" customHeight="1">
      <c r="A820" s="173">
        <v>2110603</v>
      </c>
      <c r="B820" s="173" t="s">
        <v>658</v>
      </c>
      <c r="C820" s="173">
        <v>0</v>
      </c>
    </row>
    <row r="821" spans="1:3" ht="15" customHeight="1">
      <c r="A821" s="173">
        <v>2110604</v>
      </c>
      <c r="B821" s="173" t="s">
        <v>659</v>
      </c>
      <c r="C821" s="173">
        <v>0</v>
      </c>
    </row>
    <row r="822" spans="1:3" ht="15" customHeight="1">
      <c r="A822" s="173">
        <v>2110605</v>
      </c>
      <c r="B822" s="173" t="s">
        <v>660</v>
      </c>
      <c r="C822" s="173">
        <v>0</v>
      </c>
    </row>
    <row r="823" spans="1:3" ht="15" customHeight="1">
      <c r="A823" s="173">
        <v>2110699</v>
      </c>
      <c r="B823" s="173" t="s">
        <v>661</v>
      </c>
      <c r="C823" s="173">
        <v>0</v>
      </c>
    </row>
    <row r="824" spans="1:3" ht="15" customHeight="1">
      <c r="A824" s="173">
        <v>21107</v>
      </c>
      <c r="B824" s="173" t="s">
        <v>662</v>
      </c>
      <c r="C824" s="173">
        <f>SUM(C825:C826)</f>
        <v>0</v>
      </c>
    </row>
    <row r="825" spans="1:3" ht="15" customHeight="1">
      <c r="A825" s="173">
        <v>2110704</v>
      </c>
      <c r="B825" s="173" t="s">
        <v>663</v>
      </c>
      <c r="C825" s="173">
        <v>0</v>
      </c>
    </row>
    <row r="826" spans="1:3" ht="15" customHeight="1">
      <c r="A826" s="173">
        <v>2110799</v>
      </c>
      <c r="B826" s="173" t="s">
        <v>664</v>
      </c>
      <c r="C826" s="173">
        <v>0</v>
      </c>
    </row>
    <row r="827" spans="1:3" ht="15" customHeight="1">
      <c r="A827" s="173">
        <v>21108</v>
      </c>
      <c r="B827" s="173" t="s">
        <v>665</v>
      </c>
      <c r="C827" s="173">
        <f>SUM(C828:C829)</f>
        <v>0</v>
      </c>
    </row>
    <row r="828" spans="1:3" ht="15" customHeight="1">
      <c r="A828" s="173">
        <v>2110804</v>
      </c>
      <c r="B828" s="173" t="s">
        <v>666</v>
      </c>
      <c r="C828" s="173">
        <v>0</v>
      </c>
    </row>
    <row r="829" spans="1:3" ht="15" customHeight="1">
      <c r="A829" s="173">
        <v>2110899</v>
      </c>
      <c r="B829" s="173" t="s">
        <v>667</v>
      </c>
      <c r="C829" s="173">
        <v>0</v>
      </c>
    </row>
    <row r="830" spans="1:3" ht="15" customHeight="1">
      <c r="A830" s="173">
        <v>21109</v>
      </c>
      <c r="B830" s="173" t="s">
        <v>668</v>
      </c>
      <c r="C830" s="173">
        <f>C831</f>
        <v>0</v>
      </c>
    </row>
    <row r="831" spans="1:3" ht="15" customHeight="1">
      <c r="A831" s="173">
        <v>2110901</v>
      </c>
      <c r="B831" s="173" t="s">
        <v>669</v>
      </c>
      <c r="C831" s="173">
        <v>0</v>
      </c>
    </row>
    <row r="832" spans="1:3" ht="15" customHeight="1">
      <c r="A832" s="173">
        <v>21110</v>
      </c>
      <c r="B832" s="173" t="s">
        <v>670</v>
      </c>
      <c r="C832" s="173">
        <f>C833</f>
        <v>0</v>
      </c>
    </row>
    <row r="833" spans="1:3" ht="15" customHeight="1">
      <c r="A833" s="173">
        <v>2111001</v>
      </c>
      <c r="B833" s="173" t="s">
        <v>671</v>
      </c>
      <c r="C833" s="173">
        <v>0</v>
      </c>
    </row>
    <row r="834" spans="1:3" ht="15" customHeight="1">
      <c r="A834" s="173">
        <v>21111</v>
      </c>
      <c r="B834" s="173" t="s">
        <v>672</v>
      </c>
      <c r="C834" s="173">
        <f>SUM(C835:C839)</f>
        <v>2314</v>
      </c>
    </row>
    <row r="835" spans="1:3" ht="15" customHeight="1">
      <c r="A835" s="173">
        <v>2111101</v>
      </c>
      <c r="B835" s="173" t="s">
        <v>673</v>
      </c>
      <c r="C835" s="173">
        <v>0</v>
      </c>
    </row>
    <row r="836" spans="1:3" ht="15" customHeight="1">
      <c r="A836" s="173">
        <v>2111102</v>
      </c>
      <c r="B836" s="173" t="s">
        <v>674</v>
      </c>
      <c r="C836" s="173">
        <v>0</v>
      </c>
    </row>
    <row r="837" spans="1:3" ht="15" customHeight="1">
      <c r="A837" s="173">
        <v>2111103</v>
      </c>
      <c r="B837" s="173" t="s">
        <v>675</v>
      </c>
      <c r="C837" s="173">
        <v>-231</v>
      </c>
    </row>
    <row r="838" spans="1:3" ht="15" customHeight="1">
      <c r="A838" s="173">
        <v>2111104</v>
      </c>
      <c r="B838" s="173" t="s">
        <v>676</v>
      </c>
      <c r="C838" s="173">
        <v>0</v>
      </c>
    </row>
    <row r="839" spans="1:3" ht="15" customHeight="1">
      <c r="A839" s="173">
        <v>2111199</v>
      </c>
      <c r="B839" s="173" t="s">
        <v>677</v>
      </c>
      <c r="C839" s="173">
        <v>2545</v>
      </c>
    </row>
    <row r="840" spans="1:3" ht="15" customHeight="1">
      <c r="A840" s="173">
        <v>21112</v>
      </c>
      <c r="B840" s="173" t="s">
        <v>678</v>
      </c>
      <c r="C840" s="173">
        <f>C841</f>
        <v>0</v>
      </c>
    </row>
    <row r="841" spans="1:3" ht="15" customHeight="1">
      <c r="A841" s="173">
        <v>2111201</v>
      </c>
      <c r="B841" s="173" t="s">
        <v>679</v>
      </c>
      <c r="C841" s="173">
        <v>0</v>
      </c>
    </row>
    <row r="842" spans="1:3" ht="15" customHeight="1">
      <c r="A842" s="173">
        <v>21113</v>
      </c>
      <c r="B842" s="173" t="s">
        <v>680</v>
      </c>
      <c r="C842" s="173">
        <f>C843</f>
        <v>0</v>
      </c>
    </row>
    <row r="843" spans="1:3" ht="15" customHeight="1">
      <c r="A843" s="173">
        <v>2111301</v>
      </c>
      <c r="B843" s="173" t="s">
        <v>681</v>
      </c>
      <c r="C843" s="173">
        <v>0</v>
      </c>
    </row>
    <row r="844" spans="1:3" ht="15" customHeight="1">
      <c r="A844" s="173">
        <v>21114</v>
      </c>
      <c r="B844" s="173" t="s">
        <v>682</v>
      </c>
      <c r="C844" s="173">
        <f>SUM(C845:C858)</f>
        <v>0</v>
      </c>
    </row>
    <row r="845" spans="1:3" ht="15" customHeight="1">
      <c r="A845" s="173">
        <v>2111401</v>
      </c>
      <c r="B845" s="173" t="s">
        <v>66</v>
      </c>
      <c r="C845" s="173">
        <v>0</v>
      </c>
    </row>
    <row r="846" spans="1:3" ht="15" customHeight="1">
      <c r="A846" s="173">
        <v>2111402</v>
      </c>
      <c r="B846" s="173" t="s">
        <v>67</v>
      </c>
      <c r="C846" s="173">
        <v>0</v>
      </c>
    </row>
    <row r="847" spans="1:3" ht="15" customHeight="1">
      <c r="A847" s="173">
        <v>2111403</v>
      </c>
      <c r="B847" s="173" t="s">
        <v>68</v>
      </c>
      <c r="C847" s="173">
        <v>0</v>
      </c>
    </row>
    <row r="848" spans="1:3" ht="15" customHeight="1">
      <c r="A848" s="173">
        <v>2111404</v>
      </c>
      <c r="B848" s="173" t="s">
        <v>683</v>
      </c>
      <c r="C848" s="173">
        <v>0</v>
      </c>
    </row>
    <row r="849" spans="1:3" ht="15" customHeight="1">
      <c r="A849" s="173">
        <v>2111405</v>
      </c>
      <c r="B849" s="173" t="s">
        <v>684</v>
      </c>
      <c r="C849" s="173">
        <v>0</v>
      </c>
    </row>
    <row r="850" spans="1:3" ht="15" customHeight="1">
      <c r="A850" s="173">
        <v>2111406</v>
      </c>
      <c r="B850" s="173" t="s">
        <v>685</v>
      </c>
      <c r="C850" s="173">
        <v>0</v>
      </c>
    </row>
    <row r="851" spans="1:3" ht="15" customHeight="1">
      <c r="A851" s="173">
        <v>2111407</v>
      </c>
      <c r="B851" s="173" t="s">
        <v>686</v>
      </c>
      <c r="C851" s="173">
        <v>0</v>
      </c>
    </row>
    <row r="852" spans="1:3" ht="15" customHeight="1">
      <c r="A852" s="173">
        <v>2111408</v>
      </c>
      <c r="B852" s="173" t="s">
        <v>687</v>
      </c>
      <c r="C852" s="173">
        <v>0</v>
      </c>
    </row>
    <row r="853" spans="1:3" ht="15" customHeight="1">
      <c r="A853" s="173">
        <v>2111409</v>
      </c>
      <c r="B853" s="173" t="s">
        <v>688</v>
      </c>
      <c r="C853" s="173">
        <v>0</v>
      </c>
    </row>
    <row r="854" spans="1:3" ht="15" customHeight="1">
      <c r="A854" s="173">
        <v>2111410</v>
      </c>
      <c r="B854" s="173" t="s">
        <v>689</v>
      </c>
      <c r="C854" s="173">
        <v>0</v>
      </c>
    </row>
    <row r="855" spans="1:3" ht="15" customHeight="1">
      <c r="A855" s="173">
        <v>2111411</v>
      </c>
      <c r="B855" s="173" t="s">
        <v>108</v>
      </c>
      <c r="C855" s="173">
        <v>0</v>
      </c>
    </row>
    <row r="856" spans="1:3" ht="15" customHeight="1">
      <c r="A856" s="173">
        <v>2111413</v>
      </c>
      <c r="B856" s="173" t="s">
        <v>690</v>
      </c>
      <c r="C856" s="173">
        <v>0</v>
      </c>
    </row>
    <row r="857" spans="1:3" ht="15" customHeight="1">
      <c r="A857" s="173">
        <v>2111450</v>
      </c>
      <c r="B857" s="173" t="s">
        <v>74</v>
      </c>
      <c r="C857" s="173">
        <v>0</v>
      </c>
    </row>
    <row r="858" spans="1:3" ht="15" customHeight="1">
      <c r="A858" s="173">
        <v>2111499</v>
      </c>
      <c r="B858" s="173" t="s">
        <v>691</v>
      </c>
      <c r="C858" s="173">
        <v>0</v>
      </c>
    </row>
    <row r="859" spans="1:3" ht="15" customHeight="1">
      <c r="A859" s="173">
        <v>21199</v>
      </c>
      <c r="B859" s="173" t="s">
        <v>692</v>
      </c>
      <c r="C859" s="173">
        <f>C860</f>
        <v>0</v>
      </c>
    </row>
    <row r="860" spans="1:3" ht="15" customHeight="1">
      <c r="A860" s="173">
        <v>2119901</v>
      </c>
      <c r="B860" s="173" t="s">
        <v>693</v>
      </c>
      <c r="C860" s="173">
        <v>0</v>
      </c>
    </row>
    <row r="861" spans="1:3" ht="15" customHeight="1">
      <c r="A861" s="173">
        <v>212</v>
      </c>
      <c r="B861" s="173" t="s">
        <v>694</v>
      </c>
      <c r="C861" s="173">
        <f>SUM(C862,C874,C876,C879,C881,C883)</f>
        <v>1102</v>
      </c>
    </row>
    <row r="862" spans="1:3" ht="15" customHeight="1">
      <c r="A862" s="173">
        <v>21201</v>
      </c>
      <c r="B862" s="173" t="s">
        <v>695</v>
      </c>
      <c r="C862" s="173">
        <f>SUM(C863:C873)</f>
        <v>757</v>
      </c>
    </row>
    <row r="863" spans="1:3" ht="15" customHeight="1">
      <c r="A863" s="173">
        <v>2120101</v>
      </c>
      <c r="B863" s="173" t="s">
        <v>66</v>
      </c>
      <c r="C863" s="173">
        <v>757</v>
      </c>
    </row>
    <row r="864" spans="1:3" ht="15" customHeight="1">
      <c r="A864" s="173">
        <v>2120102</v>
      </c>
      <c r="B864" s="173" t="s">
        <v>67</v>
      </c>
      <c r="C864" s="173">
        <v>0</v>
      </c>
    </row>
    <row r="865" spans="1:3" ht="15" customHeight="1">
      <c r="A865" s="173">
        <v>2120103</v>
      </c>
      <c r="B865" s="173" t="s">
        <v>68</v>
      </c>
      <c r="C865" s="173">
        <v>0</v>
      </c>
    </row>
    <row r="866" spans="1:3" ht="15" customHeight="1">
      <c r="A866" s="173">
        <v>2120104</v>
      </c>
      <c r="B866" s="173" t="s">
        <v>696</v>
      </c>
      <c r="C866" s="173">
        <v>0</v>
      </c>
    </row>
    <row r="867" spans="1:3" ht="15" customHeight="1">
      <c r="A867" s="173">
        <v>2120105</v>
      </c>
      <c r="B867" s="173" t="s">
        <v>697</v>
      </c>
      <c r="C867" s="173">
        <v>0</v>
      </c>
    </row>
    <row r="868" spans="1:3" ht="15" customHeight="1">
      <c r="A868" s="173">
        <v>2120106</v>
      </c>
      <c r="B868" s="173" t="s">
        <v>698</v>
      </c>
      <c r="C868" s="173">
        <v>0</v>
      </c>
    </row>
    <row r="869" spans="1:3" ht="15" customHeight="1">
      <c r="A869" s="173">
        <v>2120107</v>
      </c>
      <c r="B869" s="173" t="s">
        <v>699</v>
      </c>
      <c r="C869" s="173">
        <v>0</v>
      </c>
    </row>
    <row r="870" spans="1:3" ht="15" customHeight="1">
      <c r="A870" s="173">
        <v>2120108</v>
      </c>
      <c r="B870" s="173" t="s">
        <v>700</v>
      </c>
      <c r="C870" s="173">
        <v>0</v>
      </c>
    </row>
    <row r="871" spans="1:3" ht="15" customHeight="1">
      <c r="A871" s="173">
        <v>2120109</v>
      </c>
      <c r="B871" s="173" t="s">
        <v>701</v>
      </c>
      <c r="C871" s="173">
        <v>0</v>
      </c>
    </row>
    <row r="872" spans="1:3" ht="15" customHeight="1">
      <c r="A872" s="173">
        <v>2120110</v>
      </c>
      <c r="B872" s="173" t="s">
        <v>702</v>
      </c>
      <c r="C872" s="173">
        <v>0</v>
      </c>
    </row>
    <row r="873" spans="1:3" ht="15" customHeight="1">
      <c r="A873" s="173">
        <v>2120199</v>
      </c>
      <c r="B873" s="173" t="s">
        <v>703</v>
      </c>
      <c r="C873" s="173">
        <v>0</v>
      </c>
    </row>
    <row r="874" spans="1:3" ht="15" customHeight="1">
      <c r="A874" s="173">
        <v>21202</v>
      </c>
      <c r="B874" s="173" t="s">
        <v>704</v>
      </c>
      <c r="C874" s="173">
        <f>C875</f>
        <v>0</v>
      </c>
    </row>
    <row r="875" spans="1:3" ht="15" customHeight="1">
      <c r="A875" s="173">
        <v>2120201</v>
      </c>
      <c r="B875" s="173" t="s">
        <v>705</v>
      </c>
      <c r="C875" s="173">
        <v>0</v>
      </c>
    </row>
    <row r="876" spans="1:3" ht="15" customHeight="1">
      <c r="A876" s="173">
        <v>21203</v>
      </c>
      <c r="B876" s="173" t="s">
        <v>706</v>
      </c>
      <c r="C876" s="173">
        <f>SUM(C877:C878)</f>
        <v>201</v>
      </c>
    </row>
    <row r="877" spans="1:3" ht="15" customHeight="1">
      <c r="A877" s="173">
        <v>2120303</v>
      </c>
      <c r="B877" s="173" t="s">
        <v>707</v>
      </c>
      <c r="C877" s="173">
        <v>0</v>
      </c>
    </row>
    <row r="878" spans="1:3" ht="15" customHeight="1">
      <c r="A878" s="173">
        <v>2120399</v>
      </c>
      <c r="B878" s="173" t="s">
        <v>708</v>
      </c>
      <c r="C878" s="173">
        <v>201</v>
      </c>
    </row>
    <row r="879" spans="1:3" ht="15" customHeight="1">
      <c r="A879" s="173">
        <v>21205</v>
      </c>
      <c r="B879" s="173" t="s">
        <v>709</v>
      </c>
      <c r="C879" s="173">
        <f>C880</f>
        <v>1234</v>
      </c>
    </row>
    <row r="880" spans="1:3" ht="15" customHeight="1">
      <c r="A880" s="173">
        <v>2120501</v>
      </c>
      <c r="B880" s="173" t="s">
        <v>710</v>
      </c>
      <c r="C880" s="173">
        <v>1234</v>
      </c>
    </row>
    <row r="881" spans="1:3" ht="15" customHeight="1">
      <c r="A881" s="173">
        <v>21206</v>
      </c>
      <c r="B881" s="173" t="s">
        <v>711</v>
      </c>
      <c r="C881" s="173">
        <f>C882</f>
        <v>0</v>
      </c>
    </row>
    <row r="882" spans="1:3" ht="15" customHeight="1">
      <c r="A882" s="173">
        <v>2120601</v>
      </c>
      <c r="B882" s="173" t="s">
        <v>712</v>
      </c>
      <c r="C882" s="173">
        <v>0</v>
      </c>
    </row>
    <row r="883" spans="1:3" ht="15" customHeight="1">
      <c r="A883" s="173">
        <v>21299</v>
      </c>
      <c r="B883" s="173" t="s">
        <v>713</v>
      </c>
      <c r="C883" s="173">
        <f>C884</f>
        <v>-1090</v>
      </c>
    </row>
    <row r="884" spans="1:3" ht="15" customHeight="1">
      <c r="A884" s="173">
        <v>2129999</v>
      </c>
      <c r="B884" s="173" t="s">
        <v>714</v>
      </c>
      <c r="C884" s="173">
        <v>-1090</v>
      </c>
    </row>
    <row r="885" spans="1:3" ht="15" customHeight="1">
      <c r="A885" s="173">
        <v>213</v>
      </c>
      <c r="B885" s="173" t="s">
        <v>715</v>
      </c>
      <c r="C885" s="173">
        <f>SUM(C886,C912,C940,C967,C978,C989,C995,C1002,C1009,C1013)</f>
        <v>11106</v>
      </c>
    </row>
    <row r="886" spans="1:3" ht="15" customHeight="1">
      <c r="A886" s="173">
        <v>21301</v>
      </c>
      <c r="B886" s="173" t="s">
        <v>716</v>
      </c>
      <c r="C886" s="173">
        <f>SUM(C887:C911)</f>
        <v>2639</v>
      </c>
    </row>
    <row r="887" spans="1:3" ht="15" customHeight="1">
      <c r="A887" s="173">
        <v>2130101</v>
      </c>
      <c r="B887" s="173" t="s">
        <v>66</v>
      </c>
      <c r="C887" s="173">
        <v>1538</v>
      </c>
    </row>
    <row r="888" spans="1:3" ht="15" customHeight="1">
      <c r="A888" s="173">
        <v>2130102</v>
      </c>
      <c r="B888" s="173" t="s">
        <v>67</v>
      </c>
      <c r="C888" s="173">
        <v>55</v>
      </c>
    </row>
    <row r="889" spans="1:3" ht="15" customHeight="1">
      <c r="A889" s="173">
        <v>2130103</v>
      </c>
      <c r="B889" s="173" t="s">
        <v>68</v>
      </c>
      <c r="C889" s="173">
        <v>0</v>
      </c>
    </row>
    <row r="890" spans="1:3" ht="15" customHeight="1">
      <c r="A890" s="173">
        <v>2130104</v>
      </c>
      <c r="B890" s="173" t="s">
        <v>74</v>
      </c>
      <c r="C890" s="173">
        <v>0</v>
      </c>
    </row>
    <row r="891" spans="1:3" ht="15" customHeight="1">
      <c r="A891" s="173">
        <v>2130105</v>
      </c>
      <c r="B891" s="173" t="s">
        <v>717</v>
      </c>
      <c r="C891" s="173">
        <v>0</v>
      </c>
    </row>
    <row r="892" spans="1:3" ht="15" customHeight="1">
      <c r="A892" s="173">
        <v>2130106</v>
      </c>
      <c r="B892" s="173" t="s">
        <v>718</v>
      </c>
      <c r="C892" s="173">
        <v>12</v>
      </c>
    </row>
    <row r="893" spans="1:3" ht="15" customHeight="1">
      <c r="A893" s="173">
        <v>2130108</v>
      </c>
      <c r="B893" s="173" t="s">
        <v>719</v>
      </c>
      <c r="C893" s="173">
        <v>208</v>
      </c>
    </row>
    <row r="894" spans="1:3" ht="15" customHeight="1">
      <c r="A894" s="173">
        <v>2130109</v>
      </c>
      <c r="B894" s="173" t="s">
        <v>720</v>
      </c>
      <c r="C894" s="173">
        <v>0</v>
      </c>
    </row>
    <row r="895" spans="1:3" ht="15" customHeight="1">
      <c r="A895" s="173">
        <v>2130110</v>
      </c>
      <c r="B895" s="173" t="s">
        <v>721</v>
      </c>
      <c r="C895" s="173">
        <v>0</v>
      </c>
    </row>
    <row r="896" spans="1:3" ht="15" customHeight="1">
      <c r="A896" s="173">
        <v>2130111</v>
      </c>
      <c r="B896" s="173" t="s">
        <v>722</v>
      </c>
      <c r="C896" s="173">
        <v>98</v>
      </c>
    </row>
    <row r="897" spans="1:3" ht="15" customHeight="1">
      <c r="A897" s="173">
        <v>2130112</v>
      </c>
      <c r="B897" s="173" t="s">
        <v>723</v>
      </c>
      <c r="C897" s="173">
        <v>0</v>
      </c>
    </row>
    <row r="898" spans="1:3" ht="15" customHeight="1">
      <c r="A898" s="173">
        <v>2130114</v>
      </c>
      <c r="B898" s="173" t="s">
        <v>724</v>
      </c>
      <c r="C898" s="173">
        <v>0</v>
      </c>
    </row>
    <row r="899" spans="1:3" ht="15" customHeight="1">
      <c r="A899" s="173">
        <v>2130119</v>
      </c>
      <c r="B899" s="173" t="s">
        <v>725</v>
      </c>
      <c r="C899" s="173">
        <v>0</v>
      </c>
    </row>
    <row r="900" spans="1:3" ht="15" customHeight="1">
      <c r="A900" s="173">
        <v>2130120</v>
      </c>
      <c r="B900" s="173" t="s">
        <v>726</v>
      </c>
      <c r="C900" s="173">
        <v>0</v>
      </c>
    </row>
    <row r="901" spans="1:3" ht="15" customHeight="1">
      <c r="A901" s="173">
        <v>2130121</v>
      </c>
      <c r="B901" s="173" t="s">
        <v>727</v>
      </c>
      <c r="C901" s="173">
        <v>0</v>
      </c>
    </row>
    <row r="902" spans="1:3" ht="15" customHeight="1">
      <c r="A902" s="173">
        <v>2130122</v>
      </c>
      <c r="B902" s="173" t="s">
        <v>728</v>
      </c>
      <c r="C902" s="173">
        <v>50</v>
      </c>
    </row>
    <row r="903" spans="1:3" ht="15" customHeight="1">
      <c r="A903" s="173">
        <v>2130124</v>
      </c>
      <c r="B903" s="173" t="s">
        <v>729</v>
      </c>
      <c r="C903" s="173">
        <v>608</v>
      </c>
    </row>
    <row r="904" spans="1:3" ht="15" customHeight="1">
      <c r="A904" s="173">
        <v>2130125</v>
      </c>
      <c r="B904" s="173" t="s">
        <v>730</v>
      </c>
      <c r="C904" s="173">
        <v>0</v>
      </c>
    </row>
    <row r="905" spans="1:3" ht="15" customHeight="1">
      <c r="A905" s="173">
        <v>2130126</v>
      </c>
      <c r="B905" s="173" t="s">
        <v>731</v>
      </c>
      <c r="C905" s="173">
        <v>140</v>
      </c>
    </row>
    <row r="906" spans="1:3" ht="15" customHeight="1">
      <c r="A906" s="173">
        <v>2130129</v>
      </c>
      <c r="B906" s="173" t="s">
        <v>732</v>
      </c>
      <c r="C906" s="173">
        <v>0</v>
      </c>
    </row>
    <row r="907" spans="1:3" ht="15" customHeight="1">
      <c r="A907" s="173">
        <v>2130135</v>
      </c>
      <c r="B907" s="173" t="s">
        <v>733</v>
      </c>
      <c r="C907" s="173">
        <v>0</v>
      </c>
    </row>
    <row r="908" spans="1:3" ht="15" customHeight="1">
      <c r="A908" s="173">
        <v>2130142</v>
      </c>
      <c r="B908" s="173" t="s">
        <v>734</v>
      </c>
      <c r="C908" s="173">
        <v>0</v>
      </c>
    </row>
    <row r="909" spans="1:3" ht="15" customHeight="1">
      <c r="A909" s="173">
        <v>2130148</v>
      </c>
      <c r="B909" s="173" t="s">
        <v>735</v>
      </c>
      <c r="C909" s="173">
        <v>0</v>
      </c>
    </row>
    <row r="910" spans="1:3" ht="15" customHeight="1">
      <c r="A910" s="173">
        <v>2130152</v>
      </c>
      <c r="B910" s="173" t="s">
        <v>736</v>
      </c>
      <c r="C910" s="173">
        <v>130</v>
      </c>
    </row>
    <row r="911" spans="1:3" ht="15" customHeight="1">
      <c r="A911" s="173">
        <v>2130199</v>
      </c>
      <c r="B911" s="173" t="s">
        <v>737</v>
      </c>
      <c r="C911" s="173">
        <v>-200</v>
      </c>
    </row>
    <row r="912" spans="1:3" ht="15" customHeight="1">
      <c r="A912" s="173">
        <v>21302</v>
      </c>
      <c r="B912" s="173" t="s">
        <v>738</v>
      </c>
      <c r="C912" s="173">
        <f>SUM(C913:C939)</f>
        <v>334</v>
      </c>
    </row>
    <row r="913" spans="1:3" ht="15" customHeight="1">
      <c r="A913" s="173">
        <v>2130201</v>
      </c>
      <c r="B913" s="173" t="s">
        <v>66</v>
      </c>
      <c r="C913" s="173">
        <v>504</v>
      </c>
    </row>
    <row r="914" spans="1:3" ht="15" customHeight="1">
      <c r="A914" s="173">
        <v>2130202</v>
      </c>
      <c r="B914" s="173" t="s">
        <v>67</v>
      </c>
      <c r="C914" s="173">
        <v>0</v>
      </c>
    </row>
    <row r="915" spans="1:3" ht="15" customHeight="1">
      <c r="A915" s="173">
        <v>2130203</v>
      </c>
      <c r="B915" s="173" t="s">
        <v>68</v>
      </c>
      <c r="C915" s="173">
        <v>0</v>
      </c>
    </row>
    <row r="916" spans="1:3" ht="15" customHeight="1">
      <c r="A916" s="173">
        <v>2130204</v>
      </c>
      <c r="B916" s="173" t="s">
        <v>739</v>
      </c>
      <c r="C916" s="173">
        <v>0</v>
      </c>
    </row>
    <row r="917" spans="1:3" ht="15" customHeight="1">
      <c r="A917" s="173">
        <v>2130205</v>
      </c>
      <c r="B917" s="173" t="s">
        <v>740</v>
      </c>
      <c r="C917" s="173">
        <v>-20</v>
      </c>
    </row>
    <row r="918" spans="1:3" ht="15" customHeight="1">
      <c r="A918" s="173">
        <v>2130206</v>
      </c>
      <c r="B918" s="173" t="s">
        <v>741</v>
      </c>
      <c r="C918" s="173">
        <v>0</v>
      </c>
    </row>
    <row r="919" spans="1:3" ht="15" customHeight="1">
      <c r="A919" s="173">
        <v>2130207</v>
      </c>
      <c r="B919" s="173" t="s">
        <v>742</v>
      </c>
      <c r="C919" s="173">
        <v>0</v>
      </c>
    </row>
    <row r="920" spans="1:3" ht="15" customHeight="1">
      <c r="A920" s="173">
        <v>2130208</v>
      </c>
      <c r="B920" s="173" t="s">
        <v>743</v>
      </c>
      <c r="C920" s="173">
        <v>0</v>
      </c>
    </row>
    <row r="921" spans="1:3" ht="15" customHeight="1">
      <c r="A921" s="173">
        <v>2130209</v>
      </c>
      <c r="B921" s="173" t="s">
        <v>744</v>
      </c>
      <c r="C921" s="173">
        <v>0</v>
      </c>
    </row>
    <row r="922" spans="1:3" ht="15" customHeight="1">
      <c r="A922" s="173">
        <v>2130210</v>
      </c>
      <c r="B922" s="173" t="s">
        <v>745</v>
      </c>
      <c r="C922" s="173">
        <v>0</v>
      </c>
    </row>
    <row r="923" spans="1:3" ht="15" customHeight="1">
      <c r="A923" s="173">
        <v>2130211</v>
      </c>
      <c r="B923" s="173" t="s">
        <v>746</v>
      </c>
      <c r="C923" s="173">
        <v>0</v>
      </c>
    </row>
    <row r="924" spans="1:3" ht="15" customHeight="1">
      <c r="A924" s="173">
        <v>2130212</v>
      </c>
      <c r="B924" s="173" t="s">
        <v>747</v>
      </c>
      <c r="C924" s="173">
        <v>0</v>
      </c>
    </row>
    <row r="925" spans="1:3" ht="15" customHeight="1">
      <c r="A925" s="173">
        <v>2130213</v>
      </c>
      <c r="B925" s="173" t="s">
        <v>748</v>
      </c>
      <c r="C925" s="173">
        <v>0</v>
      </c>
    </row>
    <row r="926" spans="1:3" ht="15" customHeight="1">
      <c r="A926" s="173">
        <v>2130216</v>
      </c>
      <c r="B926" s="173" t="s">
        <v>749</v>
      </c>
      <c r="C926" s="173">
        <v>0</v>
      </c>
    </row>
    <row r="927" spans="1:3" ht="15" customHeight="1">
      <c r="A927" s="173">
        <v>2130217</v>
      </c>
      <c r="B927" s="173" t="s">
        <v>750</v>
      </c>
      <c r="C927" s="173">
        <v>0</v>
      </c>
    </row>
    <row r="928" spans="1:3" ht="15" customHeight="1">
      <c r="A928" s="173">
        <v>2130218</v>
      </c>
      <c r="B928" s="173" t="s">
        <v>751</v>
      </c>
      <c r="C928" s="173">
        <v>0</v>
      </c>
    </row>
    <row r="929" spans="1:3" ht="15" customHeight="1">
      <c r="A929" s="173">
        <v>2130219</v>
      </c>
      <c r="B929" s="173" t="s">
        <v>752</v>
      </c>
      <c r="C929" s="173">
        <v>0</v>
      </c>
    </row>
    <row r="930" spans="1:3" ht="15" customHeight="1">
      <c r="A930" s="173">
        <v>2130220</v>
      </c>
      <c r="B930" s="173" t="s">
        <v>753</v>
      </c>
      <c r="C930" s="173">
        <v>0</v>
      </c>
    </row>
    <row r="931" spans="1:3" ht="15" customHeight="1">
      <c r="A931" s="173">
        <v>2130221</v>
      </c>
      <c r="B931" s="173" t="s">
        <v>754</v>
      </c>
      <c r="C931" s="173">
        <v>0</v>
      </c>
    </row>
    <row r="932" spans="1:3" ht="15" customHeight="1">
      <c r="A932" s="173">
        <v>2130223</v>
      </c>
      <c r="B932" s="173" t="s">
        <v>755</v>
      </c>
      <c r="C932" s="173">
        <v>0</v>
      </c>
    </row>
    <row r="933" spans="1:3" ht="15" customHeight="1">
      <c r="A933" s="173">
        <v>2130224</v>
      </c>
      <c r="B933" s="173" t="s">
        <v>756</v>
      </c>
      <c r="C933" s="173">
        <v>0</v>
      </c>
    </row>
    <row r="934" spans="1:3" ht="15" customHeight="1">
      <c r="A934" s="173">
        <v>2130225</v>
      </c>
      <c r="B934" s="173" t="s">
        <v>757</v>
      </c>
      <c r="C934" s="173">
        <v>0</v>
      </c>
    </row>
    <row r="935" spans="1:3" ht="15" customHeight="1">
      <c r="A935" s="173">
        <v>2130226</v>
      </c>
      <c r="B935" s="173" t="s">
        <v>758</v>
      </c>
      <c r="C935" s="173">
        <v>0</v>
      </c>
    </row>
    <row r="936" spans="1:3" ht="15" customHeight="1">
      <c r="A936" s="173">
        <v>2130227</v>
      </c>
      <c r="B936" s="173" t="s">
        <v>759</v>
      </c>
      <c r="C936" s="173">
        <v>0</v>
      </c>
    </row>
    <row r="937" spans="1:3" ht="15" customHeight="1">
      <c r="A937" s="173">
        <v>2130232</v>
      </c>
      <c r="B937" s="173" t="s">
        <v>760</v>
      </c>
      <c r="C937" s="173">
        <v>0</v>
      </c>
    </row>
    <row r="938" spans="1:3" ht="15" customHeight="1">
      <c r="A938" s="173">
        <v>2130234</v>
      </c>
      <c r="B938" s="173" t="s">
        <v>761</v>
      </c>
      <c r="C938" s="173">
        <v>9</v>
      </c>
    </row>
    <row r="939" spans="1:3" ht="15" customHeight="1">
      <c r="A939" s="173">
        <v>2130299</v>
      </c>
      <c r="B939" s="173" t="s">
        <v>762</v>
      </c>
      <c r="C939" s="173">
        <v>-159</v>
      </c>
    </row>
    <row r="940" spans="1:3" ht="15" customHeight="1">
      <c r="A940" s="173">
        <v>21303</v>
      </c>
      <c r="B940" s="173" t="s">
        <v>763</v>
      </c>
      <c r="C940" s="173">
        <f>SUM(C941:C966)</f>
        <v>2212</v>
      </c>
    </row>
    <row r="941" spans="1:3" ht="15" customHeight="1">
      <c r="A941" s="173">
        <v>2130301</v>
      </c>
      <c r="B941" s="173" t="s">
        <v>66</v>
      </c>
      <c r="C941" s="173">
        <v>1881</v>
      </c>
    </row>
    <row r="942" spans="1:3" ht="15" customHeight="1">
      <c r="A942" s="173">
        <v>2130302</v>
      </c>
      <c r="B942" s="173" t="s">
        <v>67</v>
      </c>
      <c r="C942" s="173">
        <v>0</v>
      </c>
    </row>
    <row r="943" spans="1:3" ht="15" customHeight="1">
      <c r="A943" s="173">
        <v>2130303</v>
      </c>
      <c r="B943" s="173" t="s">
        <v>68</v>
      </c>
      <c r="C943" s="173">
        <v>0</v>
      </c>
    </row>
    <row r="944" spans="1:3" ht="15" customHeight="1">
      <c r="A944" s="173">
        <v>2130304</v>
      </c>
      <c r="B944" s="173" t="s">
        <v>764</v>
      </c>
      <c r="C944" s="173">
        <v>0</v>
      </c>
    </row>
    <row r="945" spans="1:3" ht="15" customHeight="1">
      <c r="A945" s="173">
        <v>2130305</v>
      </c>
      <c r="B945" s="173" t="s">
        <v>765</v>
      </c>
      <c r="C945" s="173">
        <v>-375</v>
      </c>
    </row>
    <row r="946" spans="1:3" ht="15" customHeight="1">
      <c r="A946" s="173">
        <v>2130306</v>
      </c>
      <c r="B946" s="173" t="s">
        <v>766</v>
      </c>
      <c r="C946" s="173">
        <v>70</v>
      </c>
    </row>
    <row r="947" spans="1:3" ht="15" customHeight="1">
      <c r="A947" s="173">
        <v>2130307</v>
      </c>
      <c r="B947" s="173" t="s">
        <v>767</v>
      </c>
      <c r="C947" s="173">
        <v>0</v>
      </c>
    </row>
    <row r="948" spans="1:3" ht="15" customHeight="1">
      <c r="A948" s="173">
        <v>2130308</v>
      </c>
      <c r="B948" s="173" t="s">
        <v>768</v>
      </c>
      <c r="C948" s="173">
        <v>0</v>
      </c>
    </row>
    <row r="949" spans="1:3" ht="15" customHeight="1">
      <c r="A949" s="173">
        <v>2130309</v>
      </c>
      <c r="B949" s="173" t="s">
        <v>769</v>
      </c>
      <c r="C949" s="173">
        <v>0</v>
      </c>
    </row>
    <row r="950" spans="1:3" ht="15" customHeight="1">
      <c r="A950" s="173">
        <v>2130310</v>
      </c>
      <c r="B950" s="173" t="s">
        <v>770</v>
      </c>
      <c r="C950" s="173">
        <v>0</v>
      </c>
    </row>
    <row r="951" spans="1:3" ht="15" customHeight="1">
      <c r="A951" s="173">
        <v>2130311</v>
      </c>
      <c r="B951" s="173" t="s">
        <v>771</v>
      </c>
      <c r="C951" s="173">
        <v>0</v>
      </c>
    </row>
    <row r="952" spans="1:3" ht="15" customHeight="1">
      <c r="A952" s="173">
        <v>2130312</v>
      </c>
      <c r="B952" s="173" t="s">
        <v>772</v>
      </c>
      <c r="C952" s="173">
        <v>0</v>
      </c>
    </row>
    <row r="953" spans="1:3" ht="15" customHeight="1">
      <c r="A953" s="173">
        <v>2130313</v>
      </c>
      <c r="B953" s="173" t="s">
        <v>773</v>
      </c>
      <c r="C953" s="173">
        <v>0</v>
      </c>
    </row>
    <row r="954" spans="1:3" ht="15" customHeight="1">
      <c r="A954" s="173">
        <v>2130314</v>
      </c>
      <c r="B954" s="173" t="s">
        <v>774</v>
      </c>
      <c r="C954" s="173">
        <v>0</v>
      </c>
    </row>
    <row r="955" spans="1:3" ht="15" customHeight="1">
      <c r="A955" s="173">
        <v>2130315</v>
      </c>
      <c r="B955" s="173" t="s">
        <v>775</v>
      </c>
      <c r="C955" s="173">
        <v>0</v>
      </c>
    </row>
    <row r="956" spans="1:3" ht="15" customHeight="1">
      <c r="A956" s="173">
        <v>2130316</v>
      </c>
      <c r="B956" s="173" t="s">
        <v>776</v>
      </c>
      <c r="C956" s="173">
        <v>28</v>
      </c>
    </row>
    <row r="957" spans="1:3" ht="15" customHeight="1">
      <c r="A957" s="173">
        <v>2130317</v>
      </c>
      <c r="B957" s="173" t="s">
        <v>777</v>
      </c>
      <c r="C957" s="173">
        <v>0</v>
      </c>
    </row>
    <row r="958" spans="1:3" ht="15" customHeight="1">
      <c r="A958" s="173">
        <v>2130318</v>
      </c>
      <c r="B958" s="173" t="s">
        <v>778</v>
      </c>
      <c r="C958" s="173">
        <v>0</v>
      </c>
    </row>
    <row r="959" spans="1:3" ht="15" customHeight="1">
      <c r="A959" s="173">
        <v>2130319</v>
      </c>
      <c r="B959" s="173" t="s">
        <v>779</v>
      </c>
      <c r="C959" s="173">
        <v>661</v>
      </c>
    </row>
    <row r="960" spans="1:3" ht="15" customHeight="1">
      <c r="A960" s="173">
        <v>2130321</v>
      </c>
      <c r="B960" s="173" t="s">
        <v>780</v>
      </c>
      <c r="C960" s="173">
        <v>0</v>
      </c>
    </row>
    <row r="961" spans="1:3" ht="15" customHeight="1">
      <c r="A961" s="173">
        <v>2130322</v>
      </c>
      <c r="B961" s="173" t="s">
        <v>781</v>
      </c>
      <c r="C961" s="173">
        <v>0</v>
      </c>
    </row>
    <row r="962" spans="1:3" ht="15" customHeight="1">
      <c r="A962" s="173">
        <v>2130332</v>
      </c>
      <c r="B962" s="173" t="s">
        <v>782</v>
      </c>
      <c r="C962" s="173">
        <v>0</v>
      </c>
    </row>
    <row r="963" spans="1:3" ht="15" customHeight="1">
      <c r="A963" s="173">
        <v>2130333</v>
      </c>
      <c r="B963" s="173" t="s">
        <v>755</v>
      </c>
      <c r="C963" s="173">
        <v>0</v>
      </c>
    </row>
    <row r="964" spans="1:3" ht="15" customHeight="1">
      <c r="A964" s="173">
        <v>2130334</v>
      </c>
      <c r="B964" s="173" t="s">
        <v>783</v>
      </c>
      <c r="C964" s="173">
        <v>0</v>
      </c>
    </row>
    <row r="965" spans="1:3" ht="15" customHeight="1">
      <c r="A965" s="173">
        <v>2130335</v>
      </c>
      <c r="B965" s="173" t="s">
        <v>784</v>
      </c>
      <c r="C965" s="173">
        <v>0</v>
      </c>
    </row>
    <row r="966" spans="1:3" ht="15" customHeight="1">
      <c r="A966" s="173">
        <v>2130399</v>
      </c>
      <c r="B966" s="173" t="s">
        <v>785</v>
      </c>
      <c r="C966" s="173">
        <v>-53</v>
      </c>
    </row>
    <row r="967" spans="1:3" ht="15" customHeight="1">
      <c r="A967" s="173">
        <v>21304</v>
      </c>
      <c r="B967" s="173" t="s">
        <v>786</v>
      </c>
      <c r="C967" s="173">
        <f>SUM(C968:C977)</f>
        <v>0</v>
      </c>
    </row>
    <row r="968" spans="1:3" ht="15" customHeight="1">
      <c r="A968" s="173">
        <v>2130401</v>
      </c>
      <c r="B968" s="173" t="s">
        <v>66</v>
      </c>
      <c r="C968" s="173">
        <v>0</v>
      </c>
    </row>
    <row r="969" spans="1:3" ht="15" customHeight="1">
      <c r="A969" s="173">
        <v>2130402</v>
      </c>
      <c r="B969" s="173" t="s">
        <v>67</v>
      </c>
      <c r="C969" s="173">
        <v>0</v>
      </c>
    </row>
    <row r="970" spans="1:3" ht="15" customHeight="1">
      <c r="A970" s="173">
        <v>2130403</v>
      </c>
      <c r="B970" s="173" t="s">
        <v>68</v>
      </c>
      <c r="C970" s="173">
        <v>0</v>
      </c>
    </row>
    <row r="971" spans="1:3" ht="15" customHeight="1">
      <c r="A971" s="173">
        <v>2130404</v>
      </c>
      <c r="B971" s="173" t="s">
        <v>787</v>
      </c>
      <c r="C971" s="173">
        <v>0</v>
      </c>
    </row>
    <row r="972" spans="1:3" ht="15" customHeight="1">
      <c r="A972" s="173">
        <v>2130405</v>
      </c>
      <c r="B972" s="173" t="s">
        <v>788</v>
      </c>
      <c r="C972" s="173">
        <v>0</v>
      </c>
    </row>
    <row r="973" spans="1:3" ht="15" customHeight="1">
      <c r="A973" s="173">
        <v>2130406</v>
      </c>
      <c r="B973" s="173" t="s">
        <v>789</v>
      </c>
      <c r="C973" s="173">
        <v>0</v>
      </c>
    </row>
    <row r="974" spans="1:3" ht="15" customHeight="1">
      <c r="A974" s="173">
        <v>2130407</v>
      </c>
      <c r="B974" s="173" t="s">
        <v>790</v>
      </c>
      <c r="C974" s="173">
        <v>0</v>
      </c>
    </row>
    <row r="975" spans="1:3" ht="15" customHeight="1">
      <c r="A975" s="173">
        <v>2130408</v>
      </c>
      <c r="B975" s="173" t="s">
        <v>791</v>
      </c>
      <c r="C975" s="173">
        <v>0</v>
      </c>
    </row>
    <row r="976" spans="1:3" ht="15" customHeight="1">
      <c r="A976" s="173">
        <v>2130409</v>
      </c>
      <c r="B976" s="173" t="s">
        <v>792</v>
      </c>
      <c r="C976" s="173">
        <v>0</v>
      </c>
    </row>
    <row r="977" spans="1:3" ht="15" customHeight="1">
      <c r="A977" s="173">
        <v>2130499</v>
      </c>
      <c r="B977" s="173" t="s">
        <v>793</v>
      </c>
      <c r="C977" s="173">
        <v>0</v>
      </c>
    </row>
    <row r="978" spans="1:3" ht="15" customHeight="1">
      <c r="A978" s="173">
        <v>21305</v>
      </c>
      <c r="B978" s="173" t="s">
        <v>794</v>
      </c>
      <c r="C978" s="173">
        <f>SUM(C979:C988)</f>
        <v>0</v>
      </c>
    </row>
    <row r="979" spans="1:3" ht="15" customHeight="1">
      <c r="A979" s="173">
        <v>2130501</v>
      </c>
      <c r="B979" s="173" t="s">
        <v>66</v>
      </c>
      <c r="C979" s="173">
        <v>0</v>
      </c>
    </row>
    <row r="980" spans="1:3" ht="15" customHeight="1">
      <c r="A980" s="173">
        <v>2130502</v>
      </c>
      <c r="B980" s="173" t="s">
        <v>67</v>
      </c>
      <c r="C980" s="173">
        <v>0</v>
      </c>
    </row>
    <row r="981" spans="1:3" ht="15" customHeight="1">
      <c r="A981" s="173">
        <v>2130503</v>
      </c>
      <c r="B981" s="173" t="s">
        <v>68</v>
      </c>
      <c r="C981" s="173">
        <v>0</v>
      </c>
    </row>
    <row r="982" spans="1:3" ht="15" customHeight="1">
      <c r="A982" s="173">
        <v>2130504</v>
      </c>
      <c r="B982" s="173" t="s">
        <v>795</v>
      </c>
      <c r="C982" s="173">
        <v>0</v>
      </c>
    </row>
    <row r="983" spans="1:3" ht="15" customHeight="1">
      <c r="A983" s="173">
        <v>2130505</v>
      </c>
      <c r="B983" s="173" t="s">
        <v>796</v>
      </c>
      <c r="C983" s="173">
        <v>0</v>
      </c>
    </row>
    <row r="984" spans="1:3" ht="15" customHeight="1">
      <c r="A984" s="173">
        <v>2130506</v>
      </c>
      <c r="B984" s="173" t="s">
        <v>797</v>
      </c>
      <c r="C984" s="173">
        <v>0</v>
      </c>
    </row>
    <row r="985" spans="1:3" ht="15" customHeight="1">
      <c r="A985" s="173">
        <v>2130507</v>
      </c>
      <c r="B985" s="173" t="s">
        <v>798</v>
      </c>
      <c r="C985" s="173">
        <v>0</v>
      </c>
    </row>
    <row r="986" spans="1:3" ht="15" customHeight="1">
      <c r="A986" s="173">
        <v>2130508</v>
      </c>
      <c r="B986" s="173" t="s">
        <v>799</v>
      </c>
      <c r="C986" s="173">
        <v>0</v>
      </c>
    </row>
    <row r="987" spans="1:3" ht="15" customHeight="1">
      <c r="A987" s="173">
        <v>2130550</v>
      </c>
      <c r="B987" s="173" t="s">
        <v>800</v>
      </c>
      <c r="C987" s="173">
        <v>0</v>
      </c>
    </row>
    <row r="988" spans="1:3" ht="15" customHeight="1">
      <c r="A988" s="173">
        <v>2130599</v>
      </c>
      <c r="B988" s="173" t="s">
        <v>801</v>
      </c>
      <c r="C988" s="173">
        <v>0</v>
      </c>
    </row>
    <row r="989" spans="1:3" ht="15" customHeight="1">
      <c r="A989" s="173">
        <v>21306</v>
      </c>
      <c r="B989" s="173" t="s">
        <v>802</v>
      </c>
      <c r="C989" s="173">
        <f>SUM(C990:C994)</f>
        <v>2131</v>
      </c>
    </row>
    <row r="990" spans="1:3" ht="15" customHeight="1">
      <c r="A990" s="173">
        <v>2130601</v>
      </c>
      <c r="B990" s="173" t="s">
        <v>396</v>
      </c>
      <c r="C990" s="173">
        <v>224</v>
      </c>
    </row>
    <row r="991" spans="1:3" ht="15" customHeight="1">
      <c r="A991" s="173">
        <v>2130602</v>
      </c>
      <c r="B991" s="173" t="s">
        <v>803</v>
      </c>
      <c r="C991" s="173">
        <v>1270</v>
      </c>
    </row>
    <row r="992" spans="1:3" ht="15" customHeight="1">
      <c r="A992" s="173">
        <v>2130603</v>
      </c>
      <c r="B992" s="173" t="s">
        <v>804</v>
      </c>
      <c r="C992" s="173">
        <v>637</v>
      </c>
    </row>
    <row r="993" spans="1:3" ht="15" customHeight="1">
      <c r="A993" s="173">
        <v>2130604</v>
      </c>
      <c r="B993" s="173" t="s">
        <v>805</v>
      </c>
      <c r="C993" s="173">
        <v>0</v>
      </c>
    </row>
    <row r="994" spans="1:3" ht="15" customHeight="1">
      <c r="A994" s="173">
        <v>2130699</v>
      </c>
      <c r="B994" s="173" t="s">
        <v>806</v>
      </c>
      <c r="C994" s="173">
        <v>0</v>
      </c>
    </row>
    <row r="995" spans="1:3" ht="15" customHeight="1">
      <c r="A995" s="173">
        <v>21307</v>
      </c>
      <c r="B995" s="173" t="s">
        <v>807</v>
      </c>
      <c r="C995" s="173">
        <f>SUM(C996:C1001)</f>
        <v>2687</v>
      </c>
    </row>
    <row r="996" spans="1:3" ht="15" customHeight="1">
      <c r="A996" s="173">
        <v>2130701</v>
      </c>
      <c r="B996" s="173" t="s">
        <v>808</v>
      </c>
      <c r="C996" s="173">
        <v>201</v>
      </c>
    </row>
    <row r="997" spans="1:3" ht="15" customHeight="1">
      <c r="A997" s="173">
        <v>2130704</v>
      </c>
      <c r="B997" s="173" t="s">
        <v>809</v>
      </c>
      <c r="C997" s="173">
        <v>0</v>
      </c>
    </row>
    <row r="998" spans="1:3" ht="15" customHeight="1">
      <c r="A998" s="173">
        <v>2130705</v>
      </c>
      <c r="B998" s="173" t="s">
        <v>810</v>
      </c>
      <c r="C998" s="173">
        <v>1963</v>
      </c>
    </row>
    <row r="999" spans="1:3" ht="15" customHeight="1">
      <c r="A999" s="173">
        <v>2130706</v>
      </c>
      <c r="B999" s="173" t="s">
        <v>811</v>
      </c>
      <c r="C999" s="173">
        <v>0</v>
      </c>
    </row>
    <row r="1000" spans="1:3" ht="15" customHeight="1">
      <c r="A1000" s="173">
        <v>2130707</v>
      </c>
      <c r="B1000" s="173" t="s">
        <v>812</v>
      </c>
      <c r="C1000" s="173">
        <v>0</v>
      </c>
    </row>
    <row r="1001" spans="1:3" ht="15" customHeight="1">
      <c r="A1001" s="173">
        <v>2130799</v>
      </c>
      <c r="B1001" s="173" t="s">
        <v>813</v>
      </c>
      <c r="C1001" s="173">
        <v>523</v>
      </c>
    </row>
    <row r="1002" spans="1:3" ht="15" customHeight="1">
      <c r="A1002" s="173">
        <v>21308</v>
      </c>
      <c r="B1002" s="173" t="s">
        <v>814</v>
      </c>
      <c r="C1002" s="173">
        <f>SUM(C1003:C1008)</f>
        <v>1016</v>
      </c>
    </row>
    <row r="1003" spans="1:3" ht="15" customHeight="1">
      <c r="A1003" s="173">
        <v>2130801</v>
      </c>
      <c r="B1003" s="173" t="s">
        <v>815</v>
      </c>
      <c r="C1003" s="173">
        <v>237</v>
      </c>
    </row>
    <row r="1004" spans="1:3" ht="15" customHeight="1">
      <c r="A1004" s="173">
        <v>2130802</v>
      </c>
      <c r="B1004" s="173" t="s">
        <v>816</v>
      </c>
      <c r="C1004" s="173">
        <v>0</v>
      </c>
    </row>
    <row r="1005" spans="1:3" ht="15" customHeight="1">
      <c r="A1005" s="173">
        <v>2130803</v>
      </c>
      <c r="B1005" s="173" t="s">
        <v>817</v>
      </c>
      <c r="C1005" s="173">
        <v>673</v>
      </c>
    </row>
    <row r="1006" spans="1:3" ht="15" customHeight="1">
      <c r="A1006" s="173">
        <v>2130804</v>
      </c>
      <c r="B1006" s="173" t="s">
        <v>1471</v>
      </c>
      <c r="C1006" s="173">
        <v>5</v>
      </c>
    </row>
    <row r="1007" spans="1:3" ht="15" customHeight="1">
      <c r="A1007" s="173">
        <v>2130805</v>
      </c>
      <c r="B1007" s="173" t="s">
        <v>1472</v>
      </c>
      <c r="C1007" s="173">
        <v>0</v>
      </c>
    </row>
    <row r="1008" spans="1:3" ht="15" customHeight="1">
      <c r="A1008" s="173">
        <v>2130899</v>
      </c>
      <c r="B1008" s="173" t="s">
        <v>818</v>
      </c>
      <c r="C1008" s="173">
        <v>101</v>
      </c>
    </row>
    <row r="1009" spans="1:3" ht="15" customHeight="1">
      <c r="A1009" s="173">
        <v>21309</v>
      </c>
      <c r="B1009" s="173" t="s">
        <v>819</v>
      </c>
      <c r="C1009" s="173">
        <f>SUM(C1010:C1012)</f>
        <v>0</v>
      </c>
    </row>
    <row r="1010" spans="1:3" ht="15" customHeight="1">
      <c r="A1010" s="173">
        <v>2130901</v>
      </c>
      <c r="B1010" s="173" t="s">
        <v>820</v>
      </c>
      <c r="C1010" s="173">
        <v>0</v>
      </c>
    </row>
    <row r="1011" spans="1:3" ht="15" customHeight="1">
      <c r="A1011" s="173">
        <v>2130902</v>
      </c>
      <c r="B1011" s="173" t="s">
        <v>821</v>
      </c>
      <c r="C1011" s="173">
        <v>0</v>
      </c>
    </row>
    <row r="1012" spans="1:3" ht="15" customHeight="1">
      <c r="A1012" s="173">
        <v>2130999</v>
      </c>
      <c r="B1012" s="173" t="s">
        <v>822</v>
      </c>
      <c r="C1012" s="173">
        <v>0</v>
      </c>
    </row>
    <row r="1013" spans="1:3" ht="15" customHeight="1">
      <c r="A1013" s="173">
        <v>21399</v>
      </c>
      <c r="B1013" s="173" t="s">
        <v>823</v>
      </c>
      <c r="C1013" s="173">
        <f>C1014+C1015</f>
        <v>87</v>
      </c>
    </row>
    <row r="1014" spans="1:3" ht="15" customHeight="1">
      <c r="A1014" s="173">
        <v>2139901</v>
      </c>
      <c r="B1014" s="173" t="s">
        <v>824</v>
      </c>
      <c r="C1014" s="173">
        <v>0</v>
      </c>
    </row>
    <row r="1015" spans="1:3" ht="15" customHeight="1">
      <c r="A1015" s="173">
        <v>2139999</v>
      </c>
      <c r="B1015" s="173" t="s">
        <v>825</v>
      </c>
      <c r="C1015" s="173">
        <v>87</v>
      </c>
    </row>
    <row r="1016" spans="1:3" ht="15" customHeight="1">
      <c r="A1016" s="173">
        <v>214</v>
      </c>
      <c r="B1016" s="173" t="s">
        <v>826</v>
      </c>
      <c r="C1016" s="173">
        <f>SUM(C1017,C1040,C1050,C1060,C1065,C1072,C1077)</f>
        <v>2832</v>
      </c>
    </row>
    <row r="1017" spans="1:3" ht="15" customHeight="1">
      <c r="A1017" s="173">
        <v>21401</v>
      </c>
      <c r="B1017" s="173" t="s">
        <v>827</v>
      </c>
      <c r="C1017" s="173">
        <f>SUM(C1018:C1039)</f>
        <v>2832</v>
      </c>
    </row>
    <row r="1018" spans="1:3" ht="15" customHeight="1">
      <c r="A1018" s="173">
        <v>2140101</v>
      </c>
      <c r="B1018" s="173" t="s">
        <v>66</v>
      </c>
      <c r="C1018" s="173">
        <v>1736</v>
      </c>
    </row>
    <row r="1019" spans="1:3" ht="15" customHeight="1">
      <c r="A1019" s="173">
        <v>2140102</v>
      </c>
      <c r="B1019" s="173" t="s">
        <v>67</v>
      </c>
      <c r="C1019" s="173">
        <v>0</v>
      </c>
    </row>
    <row r="1020" spans="1:3" ht="15" customHeight="1">
      <c r="A1020" s="173">
        <v>2140103</v>
      </c>
      <c r="B1020" s="173" t="s">
        <v>68</v>
      </c>
      <c r="C1020" s="173">
        <v>0</v>
      </c>
    </row>
    <row r="1021" spans="1:3" ht="15" customHeight="1">
      <c r="A1021" s="173">
        <v>2140104</v>
      </c>
      <c r="B1021" s="173" t="s">
        <v>1473</v>
      </c>
      <c r="C1021" s="173">
        <v>218</v>
      </c>
    </row>
    <row r="1022" spans="1:3" ht="15" customHeight="1">
      <c r="A1022" s="173">
        <v>2140106</v>
      </c>
      <c r="B1022" s="173" t="s">
        <v>828</v>
      </c>
      <c r="C1022" s="173">
        <v>878</v>
      </c>
    </row>
    <row r="1023" spans="1:3" ht="15" customHeight="1">
      <c r="A1023" s="173">
        <v>2140109</v>
      </c>
      <c r="B1023" s="173" t="s">
        <v>1474</v>
      </c>
      <c r="C1023" s="173">
        <v>0</v>
      </c>
    </row>
    <row r="1024" spans="1:3" ht="15" customHeight="1">
      <c r="A1024" s="173">
        <v>2140110</v>
      </c>
      <c r="B1024" s="173" t="s">
        <v>829</v>
      </c>
      <c r="C1024" s="173">
        <v>0</v>
      </c>
    </row>
    <row r="1025" spans="1:3" ht="15" customHeight="1">
      <c r="A1025" s="173">
        <v>2140111</v>
      </c>
      <c r="B1025" s="173" t="s">
        <v>830</v>
      </c>
      <c r="C1025" s="173">
        <v>0</v>
      </c>
    </row>
    <row r="1026" spans="1:3" ht="15" customHeight="1">
      <c r="A1026" s="173">
        <v>2140112</v>
      </c>
      <c r="B1026" s="173" t="s">
        <v>831</v>
      </c>
      <c r="C1026" s="173">
        <v>0</v>
      </c>
    </row>
    <row r="1027" spans="1:3" ht="15" customHeight="1">
      <c r="A1027" s="173">
        <v>2140114</v>
      </c>
      <c r="B1027" s="173" t="s">
        <v>832</v>
      </c>
      <c r="C1027" s="173">
        <v>0</v>
      </c>
    </row>
    <row r="1028" spans="1:3" ht="15" customHeight="1">
      <c r="A1028" s="173">
        <v>2140122</v>
      </c>
      <c r="B1028" s="173" t="s">
        <v>833</v>
      </c>
      <c r="C1028" s="173">
        <v>0</v>
      </c>
    </row>
    <row r="1029" spans="1:3" ht="15" customHeight="1">
      <c r="A1029" s="173">
        <v>2140123</v>
      </c>
      <c r="B1029" s="173" t="s">
        <v>834</v>
      </c>
      <c r="C1029" s="173">
        <v>0</v>
      </c>
    </row>
    <row r="1030" spans="1:3" ht="15" customHeight="1">
      <c r="A1030" s="173">
        <v>2140127</v>
      </c>
      <c r="B1030" s="173" t="s">
        <v>835</v>
      </c>
      <c r="C1030" s="173">
        <v>0</v>
      </c>
    </row>
    <row r="1031" spans="1:3" ht="15" customHeight="1">
      <c r="A1031" s="173">
        <v>2140128</v>
      </c>
      <c r="B1031" s="173" t="s">
        <v>836</v>
      </c>
      <c r="C1031" s="173">
        <v>0</v>
      </c>
    </row>
    <row r="1032" spans="1:3" ht="15" customHeight="1">
      <c r="A1032" s="173">
        <v>2140129</v>
      </c>
      <c r="B1032" s="173" t="s">
        <v>837</v>
      </c>
      <c r="C1032" s="173">
        <v>0</v>
      </c>
    </row>
    <row r="1033" spans="1:3" ht="15" customHeight="1">
      <c r="A1033" s="173">
        <v>2140130</v>
      </c>
      <c r="B1033" s="173" t="s">
        <v>838</v>
      </c>
      <c r="C1033" s="173">
        <v>0</v>
      </c>
    </row>
    <row r="1034" spans="1:3" ht="15" customHeight="1">
      <c r="A1034" s="173">
        <v>2140131</v>
      </c>
      <c r="B1034" s="173" t="s">
        <v>839</v>
      </c>
      <c r="C1034" s="173">
        <v>0</v>
      </c>
    </row>
    <row r="1035" spans="1:3" ht="15" customHeight="1">
      <c r="A1035" s="173">
        <v>2140133</v>
      </c>
      <c r="B1035" s="173" t="s">
        <v>840</v>
      </c>
      <c r="C1035" s="173">
        <v>0</v>
      </c>
    </row>
    <row r="1036" spans="1:3" ht="15" customHeight="1">
      <c r="A1036" s="173">
        <v>2140136</v>
      </c>
      <c r="B1036" s="173" t="s">
        <v>841</v>
      </c>
      <c r="C1036" s="173">
        <v>0</v>
      </c>
    </row>
    <row r="1037" spans="1:3" ht="15" customHeight="1">
      <c r="A1037" s="173">
        <v>2140138</v>
      </c>
      <c r="B1037" s="173" t="s">
        <v>842</v>
      </c>
      <c r="C1037" s="173">
        <v>0</v>
      </c>
    </row>
    <row r="1038" spans="1:3" ht="15" customHeight="1">
      <c r="A1038" s="173">
        <v>2140139</v>
      </c>
      <c r="B1038" s="173" t="s">
        <v>843</v>
      </c>
      <c r="C1038" s="173">
        <v>0</v>
      </c>
    </row>
    <row r="1039" spans="1:3" ht="15" customHeight="1">
      <c r="A1039" s="173">
        <v>2140199</v>
      </c>
      <c r="B1039" s="173" t="s">
        <v>844</v>
      </c>
      <c r="C1039" s="173">
        <v>0</v>
      </c>
    </row>
    <row r="1040" spans="1:3" ht="15" customHeight="1">
      <c r="A1040" s="173">
        <v>21402</v>
      </c>
      <c r="B1040" s="173" t="s">
        <v>845</v>
      </c>
      <c r="C1040" s="173">
        <f>SUM(C1041:C1049)</f>
        <v>0</v>
      </c>
    </row>
    <row r="1041" spans="1:3" ht="15" customHeight="1">
      <c r="A1041" s="173">
        <v>2140201</v>
      </c>
      <c r="B1041" s="173" t="s">
        <v>66</v>
      </c>
      <c r="C1041" s="173">
        <v>0</v>
      </c>
    </row>
    <row r="1042" spans="1:3" ht="15" customHeight="1">
      <c r="A1042" s="173">
        <v>2140202</v>
      </c>
      <c r="B1042" s="173" t="s">
        <v>67</v>
      </c>
      <c r="C1042" s="173">
        <v>0</v>
      </c>
    </row>
    <row r="1043" spans="1:3" ht="15" customHeight="1">
      <c r="A1043" s="173">
        <v>2140203</v>
      </c>
      <c r="B1043" s="173" t="s">
        <v>68</v>
      </c>
      <c r="C1043" s="173">
        <v>0</v>
      </c>
    </row>
    <row r="1044" spans="1:3" ht="15" customHeight="1">
      <c r="A1044" s="173">
        <v>2140204</v>
      </c>
      <c r="B1044" s="173" t="s">
        <v>846</v>
      </c>
      <c r="C1044" s="173">
        <v>0</v>
      </c>
    </row>
    <row r="1045" spans="1:3" ht="15" customHeight="1">
      <c r="A1045" s="173">
        <v>2140205</v>
      </c>
      <c r="B1045" s="173" t="s">
        <v>847</v>
      </c>
      <c r="C1045" s="173">
        <v>0</v>
      </c>
    </row>
    <row r="1046" spans="1:3" ht="15" customHeight="1">
      <c r="A1046" s="173">
        <v>2140206</v>
      </c>
      <c r="B1046" s="173" t="s">
        <v>848</v>
      </c>
      <c r="C1046" s="173">
        <v>0</v>
      </c>
    </row>
    <row r="1047" spans="1:3" ht="15" customHeight="1">
      <c r="A1047" s="173">
        <v>2140207</v>
      </c>
      <c r="B1047" s="173" t="s">
        <v>849</v>
      </c>
      <c r="C1047" s="173">
        <v>0</v>
      </c>
    </row>
    <row r="1048" spans="1:3" ht="15" customHeight="1">
      <c r="A1048" s="173">
        <v>2140208</v>
      </c>
      <c r="B1048" s="173" t="s">
        <v>850</v>
      </c>
      <c r="C1048" s="173">
        <v>0</v>
      </c>
    </row>
    <row r="1049" spans="1:3" ht="15" customHeight="1">
      <c r="A1049" s="173">
        <v>2140299</v>
      </c>
      <c r="B1049" s="173" t="s">
        <v>851</v>
      </c>
      <c r="C1049" s="173">
        <v>0</v>
      </c>
    </row>
    <row r="1050" spans="1:3" ht="15" customHeight="1">
      <c r="A1050" s="173">
        <v>21403</v>
      </c>
      <c r="B1050" s="173" t="s">
        <v>852</v>
      </c>
      <c r="C1050" s="173">
        <f>SUM(C1051:C1059)</f>
        <v>0</v>
      </c>
    </row>
    <row r="1051" spans="1:3" ht="15" customHeight="1">
      <c r="A1051" s="173">
        <v>2140301</v>
      </c>
      <c r="B1051" s="173" t="s">
        <v>66</v>
      </c>
      <c r="C1051" s="173">
        <v>0</v>
      </c>
    </row>
    <row r="1052" spans="1:3" ht="15" customHeight="1">
      <c r="A1052" s="173">
        <v>2140302</v>
      </c>
      <c r="B1052" s="173" t="s">
        <v>67</v>
      </c>
      <c r="C1052" s="173">
        <v>0</v>
      </c>
    </row>
    <row r="1053" spans="1:3" ht="15" customHeight="1">
      <c r="A1053" s="173">
        <v>2140303</v>
      </c>
      <c r="B1053" s="173" t="s">
        <v>68</v>
      </c>
      <c r="C1053" s="173">
        <v>0</v>
      </c>
    </row>
    <row r="1054" spans="1:3" ht="15" customHeight="1">
      <c r="A1054" s="173">
        <v>2140304</v>
      </c>
      <c r="B1054" s="173" t="s">
        <v>853</v>
      </c>
      <c r="C1054" s="173">
        <v>0</v>
      </c>
    </row>
    <row r="1055" spans="1:3" ht="15" customHeight="1">
      <c r="A1055" s="173">
        <v>2140305</v>
      </c>
      <c r="B1055" s="173" t="s">
        <v>854</v>
      </c>
      <c r="C1055" s="173">
        <v>0</v>
      </c>
    </row>
    <row r="1056" spans="1:3" ht="15" customHeight="1">
      <c r="A1056" s="173">
        <v>2140306</v>
      </c>
      <c r="B1056" s="173" t="s">
        <v>855</v>
      </c>
      <c r="C1056" s="173">
        <v>0</v>
      </c>
    </row>
    <row r="1057" spans="1:3" ht="15" customHeight="1">
      <c r="A1057" s="173">
        <v>2140307</v>
      </c>
      <c r="B1057" s="173" t="s">
        <v>856</v>
      </c>
      <c r="C1057" s="173">
        <v>0</v>
      </c>
    </row>
    <row r="1058" spans="1:3" ht="15" customHeight="1">
      <c r="A1058" s="173">
        <v>2140308</v>
      </c>
      <c r="B1058" s="173" t="s">
        <v>857</v>
      </c>
      <c r="C1058" s="173">
        <v>0</v>
      </c>
    </row>
    <row r="1059" spans="1:3" ht="15" customHeight="1">
      <c r="A1059" s="173">
        <v>2140399</v>
      </c>
      <c r="B1059" s="173" t="s">
        <v>858</v>
      </c>
      <c r="C1059" s="173">
        <v>0</v>
      </c>
    </row>
    <row r="1060" spans="1:3" ht="15" customHeight="1">
      <c r="A1060" s="173">
        <v>21404</v>
      </c>
      <c r="B1060" s="173" t="s">
        <v>859</v>
      </c>
      <c r="C1060" s="173">
        <f>SUM(C1061:C1064)</f>
        <v>0</v>
      </c>
    </row>
    <row r="1061" spans="1:3" ht="15" customHeight="1">
      <c r="A1061" s="173">
        <v>2140401</v>
      </c>
      <c r="B1061" s="173" t="s">
        <v>860</v>
      </c>
      <c r="C1061" s="173">
        <v>0</v>
      </c>
    </row>
    <row r="1062" spans="1:3" ht="15" customHeight="1">
      <c r="A1062" s="173">
        <v>2140402</v>
      </c>
      <c r="B1062" s="173" t="s">
        <v>861</v>
      </c>
      <c r="C1062" s="173">
        <v>0</v>
      </c>
    </row>
    <row r="1063" spans="1:3" ht="15" customHeight="1">
      <c r="A1063" s="173">
        <v>2140403</v>
      </c>
      <c r="B1063" s="173" t="s">
        <v>862</v>
      </c>
      <c r="C1063" s="173">
        <v>0</v>
      </c>
    </row>
    <row r="1064" spans="1:3" ht="15" customHeight="1">
      <c r="A1064" s="173">
        <v>2140499</v>
      </c>
      <c r="B1064" s="173" t="s">
        <v>863</v>
      </c>
      <c r="C1064" s="173">
        <v>0</v>
      </c>
    </row>
    <row r="1065" spans="1:3" ht="15" customHeight="1">
      <c r="A1065" s="173">
        <v>21405</v>
      </c>
      <c r="B1065" s="173" t="s">
        <v>864</v>
      </c>
      <c r="C1065" s="173">
        <f>SUM(C1066:C1071)</f>
        <v>0</v>
      </c>
    </row>
    <row r="1066" spans="1:3" ht="15" customHeight="1">
      <c r="A1066" s="173">
        <v>2140501</v>
      </c>
      <c r="B1066" s="173" t="s">
        <v>66</v>
      </c>
      <c r="C1066" s="173">
        <v>0</v>
      </c>
    </row>
    <row r="1067" spans="1:3" ht="15" customHeight="1">
      <c r="A1067" s="173">
        <v>2140502</v>
      </c>
      <c r="B1067" s="173" t="s">
        <v>67</v>
      </c>
      <c r="C1067" s="173">
        <v>0</v>
      </c>
    </row>
    <row r="1068" spans="1:3" ht="15" customHeight="1">
      <c r="A1068" s="173">
        <v>2140503</v>
      </c>
      <c r="B1068" s="173" t="s">
        <v>68</v>
      </c>
      <c r="C1068" s="173">
        <v>0</v>
      </c>
    </row>
    <row r="1069" spans="1:3" ht="15" customHeight="1">
      <c r="A1069" s="173">
        <v>2140504</v>
      </c>
      <c r="B1069" s="173" t="s">
        <v>850</v>
      </c>
      <c r="C1069" s="173">
        <v>0</v>
      </c>
    </row>
    <row r="1070" spans="1:3" ht="15" customHeight="1">
      <c r="A1070" s="173">
        <v>2140505</v>
      </c>
      <c r="B1070" s="173" t="s">
        <v>865</v>
      </c>
      <c r="C1070" s="173">
        <v>0</v>
      </c>
    </row>
    <row r="1071" spans="1:3" ht="15" customHeight="1">
      <c r="A1071" s="173">
        <v>2140599</v>
      </c>
      <c r="B1071" s="173" t="s">
        <v>866</v>
      </c>
      <c r="C1071" s="173">
        <v>0</v>
      </c>
    </row>
    <row r="1072" spans="1:3" ht="15" customHeight="1">
      <c r="A1072" s="173">
        <v>21406</v>
      </c>
      <c r="B1072" s="173" t="s">
        <v>867</v>
      </c>
      <c r="C1072" s="173">
        <f>SUM(C1073:C1076)</f>
        <v>0</v>
      </c>
    </row>
    <row r="1073" spans="1:3" ht="15" customHeight="1">
      <c r="A1073" s="173">
        <v>2140601</v>
      </c>
      <c r="B1073" s="173" t="s">
        <v>868</v>
      </c>
      <c r="C1073" s="173">
        <v>0</v>
      </c>
    </row>
    <row r="1074" spans="1:3" ht="15" customHeight="1">
      <c r="A1074" s="173">
        <v>2140602</v>
      </c>
      <c r="B1074" s="173" t="s">
        <v>869</v>
      </c>
      <c r="C1074" s="173">
        <v>0</v>
      </c>
    </row>
    <row r="1075" spans="1:3" ht="15" customHeight="1">
      <c r="A1075" s="173">
        <v>2140603</v>
      </c>
      <c r="B1075" s="173" t="s">
        <v>870</v>
      </c>
      <c r="C1075" s="173">
        <v>0</v>
      </c>
    </row>
    <row r="1076" spans="1:3" ht="15" customHeight="1">
      <c r="A1076" s="173">
        <v>2140699</v>
      </c>
      <c r="B1076" s="173" t="s">
        <v>871</v>
      </c>
      <c r="C1076" s="173">
        <v>0</v>
      </c>
    </row>
    <row r="1077" spans="1:3" ht="15" customHeight="1">
      <c r="A1077" s="173">
        <v>21499</v>
      </c>
      <c r="B1077" s="173" t="s">
        <v>872</v>
      </c>
      <c r="C1077" s="173">
        <f>SUM(C1078:C1079)</f>
        <v>0</v>
      </c>
    </row>
    <row r="1078" spans="1:3" ht="15" customHeight="1">
      <c r="A1078" s="173">
        <v>2149901</v>
      </c>
      <c r="B1078" s="173" t="s">
        <v>873</v>
      </c>
      <c r="C1078" s="173">
        <v>0</v>
      </c>
    </row>
    <row r="1079" spans="1:3" ht="15" customHeight="1">
      <c r="A1079" s="173">
        <v>2149999</v>
      </c>
      <c r="B1079" s="173" t="s">
        <v>874</v>
      </c>
      <c r="C1079" s="173">
        <v>0</v>
      </c>
    </row>
    <row r="1080" spans="1:3" ht="15" customHeight="1">
      <c r="A1080" s="173">
        <v>215</v>
      </c>
      <c r="B1080" s="173" t="s">
        <v>875</v>
      </c>
      <c r="C1080" s="173">
        <f>SUM(C1081,C1091,C1107,C1112,C1126,C1135,C1142,C1149)</f>
        <v>1166</v>
      </c>
    </row>
    <row r="1081" spans="1:3" ht="15" customHeight="1">
      <c r="A1081" s="173">
        <v>21501</v>
      </c>
      <c r="B1081" s="173" t="s">
        <v>876</v>
      </c>
      <c r="C1081" s="173">
        <f>SUM(C1082:C1090)</f>
        <v>0</v>
      </c>
    </row>
    <row r="1082" spans="1:3" ht="15" customHeight="1">
      <c r="A1082" s="173">
        <v>2150101</v>
      </c>
      <c r="B1082" s="173" t="s">
        <v>66</v>
      </c>
      <c r="C1082" s="173">
        <v>0</v>
      </c>
    </row>
    <row r="1083" spans="1:3" ht="15" customHeight="1">
      <c r="A1083" s="173">
        <v>2150102</v>
      </c>
      <c r="B1083" s="173" t="s">
        <v>67</v>
      </c>
      <c r="C1083" s="173">
        <v>0</v>
      </c>
    </row>
    <row r="1084" spans="1:3" ht="15" customHeight="1">
      <c r="A1084" s="173">
        <v>2150103</v>
      </c>
      <c r="B1084" s="173" t="s">
        <v>68</v>
      </c>
      <c r="C1084" s="173">
        <v>0</v>
      </c>
    </row>
    <row r="1085" spans="1:3" ht="15" customHeight="1">
      <c r="A1085" s="173">
        <v>2150104</v>
      </c>
      <c r="B1085" s="173" t="s">
        <v>877</v>
      </c>
      <c r="C1085" s="173">
        <v>0</v>
      </c>
    </row>
    <row r="1086" spans="1:3" ht="15" customHeight="1">
      <c r="A1086" s="173">
        <v>2150105</v>
      </c>
      <c r="B1086" s="173" t="s">
        <v>878</v>
      </c>
      <c r="C1086" s="173">
        <v>0</v>
      </c>
    </row>
    <row r="1087" spans="1:3" ht="15" customHeight="1">
      <c r="A1087" s="173">
        <v>2150106</v>
      </c>
      <c r="B1087" s="173" t="s">
        <v>879</v>
      </c>
      <c r="C1087" s="173">
        <v>0</v>
      </c>
    </row>
    <row r="1088" spans="1:3" ht="15" customHeight="1">
      <c r="A1088" s="173">
        <v>2150107</v>
      </c>
      <c r="B1088" s="173" t="s">
        <v>880</v>
      </c>
      <c r="C1088" s="173">
        <v>0</v>
      </c>
    </row>
    <row r="1089" spans="1:3" ht="15" customHeight="1">
      <c r="A1089" s="173">
        <v>2150108</v>
      </c>
      <c r="B1089" s="173" t="s">
        <v>881</v>
      </c>
      <c r="C1089" s="173">
        <v>0</v>
      </c>
    </row>
    <row r="1090" spans="1:3" ht="15" customHeight="1">
      <c r="A1090" s="173">
        <v>2150199</v>
      </c>
      <c r="B1090" s="173" t="s">
        <v>882</v>
      </c>
      <c r="C1090" s="173">
        <v>0</v>
      </c>
    </row>
    <row r="1091" spans="1:3" ht="15" customHeight="1">
      <c r="A1091" s="173">
        <v>21502</v>
      </c>
      <c r="B1091" s="173" t="s">
        <v>883</v>
      </c>
      <c r="C1091" s="173">
        <f>SUM(C1092:C1106)</f>
        <v>0</v>
      </c>
    </row>
    <row r="1092" spans="1:3" ht="15" customHeight="1">
      <c r="A1092" s="173">
        <v>2150201</v>
      </c>
      <c r="B1092" s="173" t="s">
        <v>66</v>
      </c>
      <c r="C1092" s="173">
        <v>0</v>
      </c>
    </row>
    <row r="1093" spans="1:3" ht="15" customHeight="1">
      <c r="A1093" s="173">
        <v>2150202</v>
      </c>
      <c r="B1093" s="173" t="s">
        <v>67</v>
      </c>
      <c r="C1093" s="173">
        <v>0</v>
      </c>
    </row>
    <row r="1094" spans="1:3" ht="15" customHeight="1">
      <c r="A1094" s="173">
        <v>2150203</v>
      </c>
      <c r="B1094" s="173" t="s">
        <v>68</v>
      </c>
      <c r="C1094" s="173">
        <v>0</v>
      </c>
    </row>
    <row r="1095" spans="1:3" ht="15" customHeight="1">
      <c r="A1095" s="173">
        <v>2150204</v>
      </c>
      <c r="B1095" s="173" t="s">
        <v>884</v>
      </c>
      <c r="C1095" s="173">
        <v>0</v>
      </c>
    </row>
    <row r="1096" spans="1:3" ht="15" customHeight="1">
      <c r="A1096" s="173">
        <v>2150205</v>
      </c>
      <c r="B1096" s="173" t="s">
        <v>885</v>
      </c>
      <c r="C1096" s="173">
        <v>0</v>
      </c>
    </row>
    <row r="1097" spans="1:3" ht="15" customHeight="1">
      <c r="A1097" s="173">
        <v>2150206</v>
      </c>
      <c r="B1097" s="173" t="s">
        <v>886</v>
      </c>
      <c r="C1097" s="173">
        <v>0</v>
      </c>
    </row>
    <row r="1098" spans="1:3" ht="15" customHeight="1">
      <c r="A1098" s="173">
        <v>2150207</v>
      </c>
      <c r="B1098" s="173" t="s">
        <v>887</v>
      </c>
      <c r="C1098" s="173">
        <v>0</v>
      </c>
    </row>
    <row r="1099" spans="1:3" ht="15" customHeight="1">
      <c r="A1099" s="173">
        <v>2150208</v>
      </c>
      <c r="B1099" s="173" t="s">
        <v>888</v>
      </c>
      <c r="C1099" s="173">
        <v>0</v>
      </c>
    </row>
    <row r="1100" spans="1:3" ht="15" customHeight="1">
      <c r="A1100" s="173">
        <v>2150209</v>
      </c>
      <c r="B1100" s="173" t="s">
        <v>889</v>
      </c>
      <c r="C1100" s="173">
        <v>0</v>
      </c>
    </row>
    <row r="1101" spans="1:3" ht="15" customHeight="1">
      <c r="A1101" s="173">
        <v>2150210</v>
      </c>
      <c r="B1101" s="173" t="s">
        <v>890</v>
      </c>
      <c r="C1101" s="173">
        <v>0</v>
      </c>
    </row>
    <row r="1102" spans="1:3" ht="15" customHeight="1">
      <c r="A1102" s="173">
        <v>2150212</v>
      </c>
      <c r="B1102" s="173" t="s">
        <v>891</v>
      </c>
      <c r="C1102" s="173">
        <v>0</v>
      </c>
    </row>
    <row r="1103" spans="1:3" ht="15" customHeight="1">
      <c r="A1103" s="173">
        <v>2150213</v>
      </c>
      <c r="B1103" s="173" t="s">
        <v>892</v>
      </c>
      <c r="C1103" s="173">
        <v>0</v>
      </c>
    </row>
    <row r="1104" spans="1:3" ht="15" customHeight="1">
      <c r="A1104" s="173">
        <v>2150214</v>
      </c>
      <c r="B1104" s="173" t="s">
        <v>893</v>
      </c>
      <c r="C1104" s="173">
        <v>0</v>
      </c>
    </row>
    <row r="1105" spans="1:3" ht="15" customHeight="1">
      <c r="A1105" s="173">
        <v>2150215</v>
      </c>
      <c r="B1105" s="173" t="s">
        <v>894</v>
      </c>
      <c r="C1105" s="173">
        <v>0</v>
      </c>
    </row>
    <row r="1106" spans="1:3" ht="15" customHeight="1">
      <c r="A1106" s="173">
        <v>2150299</v>
      </c>
      <c r="B1106" s="173" t="s">
        <v>895</v>
      </c>
      <c r="C1106" s="173">
        <v>0</v>
      </c>
    </row>
    <row r="1107" spans="1:3" ht="15" customHeight="1">
      <c r="A1107" s="173">
        <v>21503</v>
      </c>
      <c r="B1107" s="173" t="s">
        <v>896</v>
      </c>
      <c r="C1107" s="173">
        <f>SUM(C1108:C1111)</f>
        <v>0</v>
      </c>
    </row>
    <row r="1108" spans="1:3" ht="15" customHeight="1">
      <c r="A1108" s="173">
        <v>2150301</v>
      </c>
      <c r="B1108" s="173" t="s">
        <v>66</v>
      </c>
      <c r="C1108" s="173">
        <v>0</v>
      </c>
    </row>
    <row r="1109" spans="1:3" ht="15" customHeight="1">
      <c r="A1109" s="173">
        <v>2150302</v>
      </c>
      <c r="B1109" s="173" t="s">
        <v>67</v>
      </c>
      <c r="C1109" s="173">
        <v>0</v>
      </c>
    </row>
    <row r="1110" spans="1:3" ht="15" customHeight="1">
      <c r="A1110" s="173">
        <v>2150303</v>
      </c>
      <c r="B1110" s="173" t="s">
        <v>68</v>
      </c>
      <c r="C1110" s="173">
        <v>0</v>
      </c>
    </row>
    <row r="1111" spans="1:3" ht="15" customHeight="1">
      <c r="A1111" s="173">
        <v>2150399</v>
      </c>
      <c r="B1111" s="173" t="s">
        <v>897</v>
      </c>
      <c r="C1111" s="173">
        <v>0</v>
      </c>
    </row>
    <row r="1112" spans="1:3" ht="15" customHeight="1">
      <c r="A1112" s="173">
        <v>21505</v>
      </c>
      <c r="B1112" s="173" t="s">
        <v>898</v>
      </c>
      <c r="C1112" s="173">
        <f>SUM(C1113:C1125)</f>
        <v>140</v>
      </c>
    </row>
    <row r="1113" spans="1:3" ht="15" customHeight="1">
      <c r="A1113" s="173">
        <v>2150501</v>
      </c>
      <c r="B1113" s="173" t="s">
        <v>66</v>
      </c>
      <c r="C1113" s="173">
        <v>0</v>
      </c>
    </row>
    <row r="1114" spans="1:3" ht="15" customHeight="1">
      <c r="A1114" s="173">
        <v>2150502</v>
      </c>
      <c r="B1114" s="173" t="s">
        <v>67</v>
      </c>
      <c r="C1114" s="173">
        <v>0</v>
      </c>
    </row>
    <row r="1115" spans="1:3" ht="15" customHeight="1">
      <c r="A1115" s="173">
        <v>2150503</v>
      </c>
      <c r="B1115" s="173" t="s">
        <v>68</v>
      </c>
      <c r="C1115" s="173">
        <v>0</v>
      </c>
    </row>
    <row r="1116" spans="1:3" ht="15" customHeight="1">
      <c r="A1116" s="173">
        <v>2150505</v>
      </c>
      <c r="B1116" s="173" t="s">
        <v>899</v>
      </c>
      <c r="C1116" s="173">
        <v>0</v>
      </c>
    </row>
    <row r="1117" spans="1:3" ht="15" customHeight="1">
      <c r="A1117" s="173">
        <v>2150506</v>
      </c>
      <c r="B1117" s="173" t="s">
        <v>900</v>
      </c>
      <c r="C1117" s="173">
        <v>0</v>
      </c>
    </row>
    <row r="1118" spans="1:3" ht="15" customHeight="1">
      <c r="A1118" s="173">
        <v>2150507</v>
      </c>
      <c r="B1118" s="173" t="s">
        <v>901</v>
      </c>
      <c r="C1118" s="173">
        <v>0</v>
      </c>
    </row>
    <row r="1119" spans="1:3" ht="15" customHeight="1">
      <c r="A1119" s="173">
        <v>2150508</v>
      </c>
      <c r="B1119" s="173" t="s">
        <v>902</v>
      </c>
      <c r="C1119" s="173">
        <v>0</v>
      </c>
    </row>
    <row r="1120" spans="1:3" ht="15" customHeight="1">
      <c r="A1120" s="173">
        <v>2150509</v>
      </c>
      <c r="B1120" s="173" t="s">
        <v>903</v>
      </c>
      <c r="C1120" s="173">
        <v>0</v>
      </c>
    </row>
    <row r="1121" spans="1:3" ht="15" customHeight="1">
      <c r="A1121" s="173">
        <v>2150510</v>
      </c>
      <c r="B1121" s="173" t="s">
        <v>904</v>
      </c>
      <c r="C1121" s="173">
        <v>140</v>
      </c>
    </row>
    <row r="1122" spans="1:3" ht="15" customHeight="1">
      <c r="A1122" s="173">
        <v>2150511</v>
      </c>
      <c r="B1122" s="173" t="s">
        <v>905</v>
      </c>
      <c r="C1122" s="173">
        <v>0</v>
      </c>
    </row>
    <row r="1123" spans="1:3" ht="15" customHeight="1">
      <c r="A1123" s="173">
        <v>2150513</v>
      </c>
      <c r="B1123" s="173" t="s">
        <v>850</v>
      </c>
      <c r="C1123" s="173">
        <v>0</v>
      </c>
    </row>
    <row r="1124" spans="1:3" ht="15" customHeight="1">
      <c r="A1124" s="173">
        <v>2150515</v>
      </c>
      <c r="B1124" s="173" t="s">
        <v>906</v>
      </c>
      <c r="C1124" s="173">
        <v>0</v>
      </c>
    </row>
    <row r="1125" spans="1:3" ht="15" customHeight="1">
      <c r="A1125" s="173">
        <v>2150599</v>
      </c>
      <c r="B1125" s="173" t="s">
        <v>907</v>
      </c>
      <c r="C1125" s="173">
        <v>0</v>
      </c>
    </row>
    <row r="1126" spans="1:3" ht="15" customHeight="1">
      <c r="A1126" s="173">
        <v>21506</v>
      </c>
      <c r="B1126" s="173" t="s">
        <v>908</v>
      </c>
      <c r="C1126" s="173">
        <f>SUM(C1127:C1134)</f>
        <v>488</v>
      </c>
    </row>
    <row r="1127" spans="1:3" ht="15" customHeight="1">
      <c r="A1127" s="173">
        <v>2150601</v>
      </c>
      <c r="B1127" s="173" t="s">
        <v>66</v>
      </c>
      <c r="C1127" s="173">
        <v>488</v>
      </c>
    </row>
    <row r="1128" spans="1:3" ht="15" customHeight="1">
      <c r="A1128" s="173">
        <v>2150602</v>
      </c>
      <c r="B1128" s="173" t="s">
        <v>67</v>
      </c>
      <c r="C1128" s="173">
        <v>0</v>
      </c>
    </row>
    <row r="1129" spans="1:3" ht="15" customHeight="1">
      <c r="A1129" s="173">
        <v>2150603</v>
      </c>
      <c r="B1129" s="173" t="s">
        <v>68</v>
      </c>
      <c r="C1129" s="173">
        <v>0</v>
      </c>
    </row>
    <row r="1130" spans="1:3" ht="15" customHeight="1">
      <c r="A1130" s="173">
        <v>2150604</v>
      </c>
      <c r="B1130" s="173" t="s">
        <v>909</v>
      </c>
      <c r="C1130" s="173">
        <v>0</v>
      </c>
    </row>
    <row r="1131" spans="1:3" ht="15" customHeight="1">
      <c r="A1131" s="173">
        <v>2150605</v>
      </c>
      <c r="B1131" s="173" t="s">
        <v>910</v>
      </c>
      <c r="C1131" s="173">
        <v>0</v>
      </c>
    </row>
    <row r="1132" spans="1:3" ht="15" customHeight="1">
      <c r="A1132" s="173">
        <v>2150606</v>
      </c>
      <c r="B1132" s="173" t="s">
        <v>911</v>
      </c>
      <c r="C1132" s="173">
        <v>0</v>
      </c>
    </row>
    <row r="1133" spans="1:3" ht="15" customHeight="1">
      <c r="A1133" s="173">
        <v>2150607</v>
      </c>
      <c r="B1133" s="173" t="s">
        <v>912</v>
      </c>
      <c r="C1133" s="173">
        <v>0</v>
      </c>
    </row>
    <row r="1134" spans="1:3" ht="15" customHeight="1">
      <c r="A1134" s="173">
        <v>2150699</v>
      </c>
      <c r="B1134" s="173" t="s">
        <v>913</v>
      </c>
      <c r="C1134" s="173">
        <v>0</v>
      </c>
    </row>
    <row r="1135" spans="1:3" ht="15" customHeight="1">
      <c r="A1135" s="173">
        <v>21507</v>
      </c>
      <c r="B1135" s="173" t="s">
        <v>914</v>
      </c>
      <c r="C1135" s="173">
        <f>SUM(C1136:C1141)</f>
        <v>0</v>
      </c>
    </row>
    <row r="1136" spans="1:3" ht="15" customHeight="1">
      <c r="A1136" s="173">
        <v>2150701</v>
      </c>
      <c r="B1136" s="173" t="s">
        <v>66</v>
      </c>
      <c r="C1136" s="173">
        <v>0</v>
      </c>
    </row>
    <row r="1137" spans="1:3" ht="15" customHeight="1">
      <c r="A1137" s="173">
        <v>2150702</v>
      </c>
      <c r="B1137" s="173" t="s">
        <v>67</v>
      </c>
      <c r="C1137" s="173">
        <v>0</v>
      </c>
    </row>
    <row r="1138" spans="1:3" ht="15" customHeight="1">
      <c r="A1138" s="173">
        <v>2150703</v>
      </c>
      <c r="B1138" s="173" t="s">
        <v>68</v>
      </c>
      <c r="C1138" s="173">
        <v>0</v>
      </c>
    </row>
    <row r="1139" spans="1:3" ht="15" customHeight="1">
      <c r="A1139" s="173">
        <v>2150704</v>
      </c>
      <c r="B1139" s="173" t="s">
        <v>915</v>
      </c>
      <c r="C1139" s="173">
        <v>0</v>
      </c>
    </row>
    <row r="1140" spans="1:3" ht="15" customHeight="1">
      <c r="A1140" s="173">
        <v>2150705</v>
      </c>
      <c r="B1140" s="173" t="s">
        <v>916</v>
      </c>
      <c r="C1140" s="173">
        <v>0</v>
      </c>
    </row>
    <row r="1141" spans="1:3" ht="15" customHeight="1">
      <c r="A1141" s="173">
        <v>2150799</v>
      </c>
      <c r="B1141" s="173" t="s">
        <v>917</v>
      </c>
      <c r="C1141" s="173">
        <v>0</v>
      </c>
    </row>
    <row r="1142" spans="1:3" ht="15" customHeight="1">
      <c r="A1142" s="173">
        <v>21508</v>
      </c>
      <c r="B1142" s="173" t="s">
        <v>918</v>
      </c>
      <c r="C1142" s="173">
        <f>SUM(C1143:C1148)</f>
        <v>538</v>
      </c>
    </row>
    <row r="1143" spans="1:3" ht="15" customHeight="1">
      <c r="A1143" s="173">
        <v>2150801</v>
      </c>
      <c r="B1143" s="173" t="s">
        <v>66</v>
      </c>
      <c r="C1143" s="173">
        <v>434</v>
      </c>
    </row>
    <row r="1144" spans="1:3" ht="15" customHeight="1">
      <c r="A1144" s="173">
        <v>2150802</v>
      </c>
      <c r="B1144" s="173" t="s">
        <v>67</v>
      </c>
      <c r="C1144" s="173">
        <v>0</v>
      </c>
    </row>
    <row r="1145" spans="1:3" ht="15" customHeight="1">
      <c r="A1145" s="173">
        <v>2150803</v>
      </c>
      <c r="B1145" s="173" t="s">
        <v>68</v>
      </c>
      <c r="C1145" s="173">
        <v>0</v>
      </c>
    </row>
    <row r="1146" spans="1:3" ht="15" customHeight="1">
      <c r="A1146" s="173">
        <v>2150804</v>
      </c>
      <c r="B1146" s="173" t="s">
        <v>919</v>
      </c>
      <c r="C1146" s="173">
        <v>0</v>
      </c>
    </row>
    <row r="1147" spans="1:3" ht="15" customHeight="1">
      <c r="A1147" s="173">
        <v>2150805</v>
      </c>
      <c r="B1147" s="173" t="s">
        <v>920</v>
      </c>
      <c r="C1147" s="173">
        <v>-21</v>
      </c>
    </row>
    <row r="1148" spans="1:3" ht="15" customHeight="1">
      <c r="A1148" s="173">
        <v>2150899</v>
      </c>
      <c r="B1148" s="173" t="s">
        <v>921</v>
      </c>
      <c r="C1148" s="173">
        <v>125</v>
      </c>
    </row>
    <row r="1149" spans="1:3" ht="15" customHeight="1">
      <c r="A1149" s="173">
        <v>21599</v>
      </c>
      <c r="B1149" s="173" t="s">
        <v>922</v>
      </c>
      <c r="C1149" s="173">
        <f>SUM(C1150:C1155)</f>
        <v>0</v>
      </c>
    </row>
    <row r="1150" spans="1:3" ht="15" customHeight="1">
      <c r="A1150" s="173">
        <v>2159901</v>
      </c>
      <c r="B1150" s="173" t="s">
        <v>923</v>
      </c>
      <c r="C1150" s="173">
        <v>0</v>
      </c>
    </row>
    <row r="1151" spans="1:3" ht="15" customHeight="1">
      <c r="A1151" s="173">
        <v>2159902</v>
      </c>
      <c r="B1151" s="173" t="s">
        <v>924</v>
      </c>
      <c r="C1151" s="173">
        <v>0</v>
      </c>
    </row>
    <row r="1152" spans="1:3" ht="15" customHeight="1">
      <c r="A1152" s="173">
        <v>2159904</v>
      </c>
      <c r="B1152" s="173" t="s">
        <v>925</v>
      </c>
      <c r="C1152" s="173">
        <v>0</v>
      </c>
    </row>
    <row r="1153" spans="1:3" ht="15" customHeight="1">
      <c r="A1153" s="173">
        <v>2159905</v>
      </c>
      <c r="B1153" s="173" t="s">
        <v>926</v>
      </c>
      <c r="C1153" s="173">
        <v>0</v>
      </c>
    </row>
    <row r="1154" spans="1:3" ht="15" customHeight="1">
      <c r="A1154" s="173">
        <v>2159906</v>
      </c>
      <c r="B1154" s="173" t="s">
        <v>927</v>
      </c>
      <c r="C1154" s="173">
        <v>0</v>
      </c>
    </row>
    <row r="1155" spans="1:3" ht="15" customHeight="1">
      <c r="A1155" s="173">
        <v>2159999</v>
      </c>
      <c r="B1155" s="173" t="s">
        <v>928</v>
      </c>
      <c r="C1155" s="173">
        <v>0</v>
      </c>
    </row>
    <row r="1156" spans="1:3" ht="15" customHeight="1">
      <c r="A1156" s="173">
        <v>216</v>
      </c>
      <c r="B1156" s="173" t="s">
        <v>929</v>
      </c>
      <c r="C1156" s="173">
        <f>SUM(C1157,C1167,C1174,C1180)</f>
        <v>1422</v>
      </c>
    </row>
    <row r="1157" spans="1:3" ht="15" customHeight="1">
      <c r="A1157" s="173">
        <v>21602</v>
      </c>
      <c r="B1157" s="173" t="s">
        <v>930</v>
      </c>
      <c r="C1157" s="173">
        <f>SUM(C1158:C1166)</f>
        <v>1361</v>
      </c>
    </row>
    <row r="1158" spans="1:3" ht="15" customHeight="1">
      <c r="A1158" s="173">
        <v>2160201</v>
      </c>
      <c r="B1158" s="173" t="s">
        <v>66</v>
      </c>
      <c r="C1158" s="173">
        <v>1326</v>
      </c>
    </row>
    <row r="1159" spans="1:3" ht="15" customHeight="1">
      <c r="A1159" s="173">
        <v>2160202</v>
      </c>
      <c r="B1159" s="173" t="s">
        <v>67</v>
      </c>
      <c r="C1159" s="173">
        <v>0</v>
      </c>
    </row>
    <row r="1160" spans="1:3" ht="15" customHeight="1">
      <c r="A1160" s="173">
        <v>2160203</v>
      </c>
      <c r="B1160" s="173" t="s">
        <v>68</v>
      </c>
      <c r="C1160" s="173">
        <v>0</v>
      </c>
    </row>
    <row r="1161" spans="1:3" ht="15" customHeight="1">
      <c r="A1161" s="173">
        <v>2160216</v>
      </c>
      <c r="B1161" s="173" t="s">
        <v>931</v>
      </c>
      <c r="C1161" s="173">
        <v>0</v>
      </c>
    </row>
    <row r="1162" spans="1:3" ht="15" customHeight="1">
      <c r="A1162" s="173">
        <v>2160217</v>
      </c>
      <c r="B1162" s="173" t="s">
        <v>932</v>
      </c>
      <c r="C1162" s="173">
        <v>0</v>
      </c>
    </row>
    <row r="1163" spans="1:3" ht="15" customHeight="1">
      <c r="A1163" s="173">
        <v>2160218</v>
      </c>
      <c r="B1163" s="173" t="s">
        <v>933</v>
      </c>
      <c r="C1163" s="173">
        <v>0</v>
      </c>
    </row>
    <row r="1164" spans="1:3" ht="15" customHeight="1">
      <c r="A1164" s="173">
        <v>2160219</v>
      </c>
      <c r="B1164" s="173" t="s">
        <v>934</v>
      </c>
      <c r="C1164" s="173">
        <v>0</v>
      </c>
    </row>
    <row r="1165" spans="1:3" ht="15" customHeight="1">
      <c r="A1165" s="173">
        <v>2160250</v>
      </c>
      <c r="B1165" s="173" t="s">
        <v>74</v>
      </c>
      <c r="C1165" s="173">
        <v>0</v>
      </c>
    </row>
    <row r="1166" spans="1:3" ht="15" customHeight="1">
      <c r="A1166" s="173">
        <v>2160299</v>
      </c>
      <c r="B1166" s="173" t="s">
        <v>935</v>
      </c>
      <c r="C1166" s="173">
        <v>35</v>
      </c>
    </row>
    <row r="1167" spans="1:3" ht="15" customHeight="1">
      <c r="A1167" s="173">
        <v>21605</v>
      </c>
      <c r="B1167" s="173" t="s">
        <v>936</v>
      </c>
      <c r="C1167" s="173">
        <f>SUM(C1168:C1173)</f>
        <v>55</v>
      </c>
    </row>
    <row r="1168" spans="1:3" ht="15" customHeight="1">
      <c r="A1168" s="173">
        <v>2160501</v>
      </c>
      <c r="B1168" s="173" t="s">
        <v>66</v>
      </c>
      <c r="C1168" s="173">
        <v>0</v>
      </c>
    </row>
    <row r="1169" spans="1:3" ht="15" customHeight="1">
      <c r="A1169" s="173">
        <v>2160502</v>
      </c>
      <c r="B1169" s="173" t="s">
        <v>67</v>
      </c>
      <c r="C1169" s="173">
        <v>0</v>
      </c>
    </row>
    <row r="1170" spans="1:3" ht="15" customHeight="1">
      <c r="A1170" s="173">
        <v>2160503</v>
      </c>
      <c r="B1170" s="173" t="s">
        <v>68</v>
      </c>
      <c r="C1170" s="173">
        <v>0</v>
      </c>
    </row>
    <row r="1171" spans="1:3" ht="15" customHeight="1">
      <c r="A1171" s="173">
        <v>2160504</v>
      </c>
      <c r="B1171" s="173" t="s">
        <v>937</v>
      </c>
      <c r="C1171" s="173">
        <v>0</v>
      </c>
    </row>
    <row r="1172" spans="1:3" ht="15" customHeight="1">
      <c r="A1172" s="173">
        <v>2160505</v>
      </c>
      <c r="B1172" s="173" t="s">
        <v>938</v>
      </c>
      <c r="C1172" s="173">
        <v>20</v>
      </c>
    </row>
    <row r="1173" spans="1:3" ht="15" customHeight="1">
      <c r="A1173" s="173">
        <v>2160599</v>
      </c>
      <c r="B1173" s="173" t="s">
        <v>939</v>
      </c>
      <c r="C1173" s="173">
        <v>35</v>
      </c>
    </row>
    <row r="1174" spans="1:3" ht="15" customHeight="1">
      <c r="A1174" s="173">
        <v>21606</v>
      </c>
      <c r="B1174" s="173" t="s">
        <v>940</v>
      </c>
      <c r="C1174" s="173">
        <f>SUM(C1175:C1179)</f>
        <v>6</v>
      </c>
    </row>
    <row r="1175" spans="1:3" ht="15" customHeight="1">
      <c r="A1175" s="173">
        <v>2160601</v>
      </c>
      <c r="B1175" s="173" t="s">
        <v>66</v>
      </c>
      <c r="C1175" s="173">
        <v>0</v>
      </c>
    </row>
    <row r="1176" spans="1:3" ht="15" customHeight="1">
      <c r="A1176" s="173">
        <v>2160602</v>
      </c>
      <c r="B1176" s="173" t="s">
        <v>67</v>
      </c>
      <c r="C1176" s="173">
        <v>0</v>
      </c>
    </row>
    <row r="1177" spans="1:3" ht="15" customHeight="1">
      <c r="A1177" s="173">
        <v>2160603</v>
      </c>
      <c r="B1177" s="173" t="s">
        <v>68</v>
      </c>
      <c r="C1177" s="173">
        <v>0</v>
      </c>
    </row>
    <row r="1178" spans="1:3" ht="15" customHeight="1">
      <c r="A1178" s="173">
        <v>2160607</v>
      </c>
      <c r="B1178" s="173" t="s">
        <v>941</v>
      </c>
      <c r="C1178" s="173">
        <v>0</v>
      </c>
    </row>
    <row r="1179" spans="1:3" ht="15" customHeight="1">
      <c r="A1179" s="173">
        <v>2160699</v>
      </c>
      <c r="B1179" s="173" t="s">
        <v>942</v>
      </c>
      <c r="C1179" s="173">
        <v>6</v>
      </c>
    </row>
    <row r="1180" spans="1:3" ht="15" customHeight="1">
      <c r="A1180" s="173">
        <v>21699</v>
      </c>
      <c r="B1180" s="173" t="s">
        <v>943</v>
      </c>
      <c r="C1180" s="173">
        <f>SUM(C1181:C1182)</f>
        <v>0</v>
      </c>
    </row>
    <row r="1181" spans="1:3" ht="15" customHeight="1">
      <c r="A1181" s="173">
        <v>2169901</v>
      </c>
      <c r="B1181" s="173" t="s">
        <v>944</v>
      </c>
      <c r="C1181" s="173">
        <v>0</v>
      </c>
    </row>
    <row r="1182" spans="1:3" ht="15" customHeight="1">
      <c r="A1182" s="173">
        <v>2169999</v>
      </c>
      <c r="B1182" s="173" t="s">
        <v>945</v>
      </c>
      <c r="C1182" s="173">
        <v>0</v>
      </c>
    </row>
    <row r="1183" spans="1:3" ht="15" customHeight="1">
      <c r="A1183" s="173">
        <v>217</v>
      </c>
      <c r="B1183" s="173" t="s">
        <v>946</v>
      </c>
      <c r="C1183" s="173">
        <f>SUM(C1184,C1191,C1201,C1207,C1210)</f>
        <v>0</v>
      </c>
    </row>
    <row r="1184" spans="1:3" ht="15" customHeight="1">
      <c r="A1184" s="173">
        <v>21701</v>
      </c>
      <c r="B1184" s="173" t="s">
        <v>947</v>
      </c>
      <c r="C1184" s="173">
        <f>SUM(C1185:C1190)</f>
        <v>0</v>
      </c>
    </row>
    <row r="1185" spans="1:3" ht="15" customHeight="1">
      <c r="A1185" s="173">
        <v>2170101</v>
      </c>
      <c r="B1185" s="173" t="s">
        <v>66</v>
      </c>
      <c r="C1185" s="173">
        <v>0</v>
      </c>
    </row>
    <row r="1186" spans="1:3" ht="15" customHeight="1">
      <c r="A1186" s="173">
        <v>2170102</v>
      </c>
      <c r="B1186" s="173" t="s">
        <v>67</v>
      </c>
      <c r="C1186" s="173">
        <v>0</v>
      </c>
    </row>
    <row r="1187" spans="1:3" ht="15" customHeight="1">
      <c r="A1187" s="173">
        <v>2170103</v>
      </c>
      <c r="B1187" s="173" t="s">
        <v>68</v>
      </c>
      <c r="C1187" s="173">
        <v>0</v>
      </c>
    </row>
    <row r="1188" spans="1:3" ht="15" customHeight="1">
      <c r="A1188" s="173">
        <v>2170104</v>
      </c>
      <c r="B1188" s="173" t="s">
        <v>948</v>
      </c>
      <c r="C1188" s="173">
        <v>0</v>
      </c>
    </row>
    <row r="1189" spans="1:3" ht="15" customHeight="1">
      <c r="A1189" s="173">
        <v>2170150</v>
      </c>
      <c r="B1189" s="173" t="s">
        <v>74</v>
      </c>
      <c r="C1189" s="173">
        <v>0</v>
      </c>
    </row>
    <row r="1190" spans="1:3" ht="15" customHeight="1">
      <c r="A1190" s="173">
        <v>2170199</v>
      </c>
      <c r="B1190" s="173" t="s">
        <v>949</v>
      </c>
      <c r="C1190" s="173">
        <v>0</v>
      </c>
    </row>
    <row r="1191" spans="1:3" ht="15" customHeight="1">
      <c r="A1191" s="173">
        <v>21702</v>
      </c>
      <c r="B1191" s="173" t="s">
        <v>950</v>
      </c>
      <c r="C1191" s="173">
        <f>SUM(C1192:C1200)</f>
        <v>0</v>
      </c>
    </row>
    <row r="1192" spans="1:3" ht="15" customHeight="1">
      <c r="A1192" s="173">
        <v>2170201</v>
      </c>
      <c r="B1192" s="173" t="s">
        <v>951</v>
      </c>
      <c r="C1192" s="173">
        <v>0</v>
      </c>
    </row>
    <row r="1193" spans="1:3" ht="15" customHeight="1">
      <c r="A1193" s="173">
        <v>2170202</v>
      </c>
      <c r="B1193" s="173" t="s">
        <v>952</v>
      </c>
      <c r="C1193" s="173">
        <v>0</v>
      </c>
    </row>
    <row r="1194" spans="1:3" ht="15" customHeight="1">
      <c r="A1194" s="173">
        <v>2170203</v>
      </c>
      <c r="B1194" s="173" t="s">
        <v>953</v>
      </c>
      <c r="C1194" s="173">
        <v>0</v>
      </c>
    </row>
    <row r="1195" spans="1:3" ht="15" customHeight="1">
      <c r="A1195" s="173">
        <v>2170204</v>
      </c>
      <c r="B1195" s="173" t="s">
        <v>954</v>
      </c>
      <c r="C1195" s="173">
        <v>0</v>
      </c>
    </row>
    <row r="1196" spans="1:3" ht="15" customHeight="1">
      <c r="A1196" s="173">
        <v>2170205</v>
      </c>
      <c r="B1196" s="173" t="s">
        <v>955</v>
      </c>
      <c r="C1196" s="173">
        <v>0</v>
      </c>
    </row>
    <row r="1197" spans="1:3" ht="15" customHeight="1">
      <c r="A1197" s="173">
        <v>2170206</v>
      </c>
      <c r="B1197" s="173" t="s">
        <v>956</v>
      </c>
      <c r="C1197" s="173">
        <v>0</v>
      </c>
    </row>
    <row r="1198" spans="1:3" ht="15" customHeight="1">
      <c r="A1198" s="173">
        <v>2170207</v>
      </c>
      <c r="B1198" s="173" t="s">
        <v>957</v>
      </c>
      <c r="C1198" s="173">
        <v>0</v>
      </c>
    </row>
    <row r="1199" spans="1:3" ht="15" customHeight="1">
      <c r="A1199" s="173">
        <v>2170208</v>
      </c>
      <c r="B1199" s="173" t="s">
        <v>958</v>
      </c>
      <c r="C1199" s="173">
        <v>0</v>
      </c>
    </row>
    <row r="1200" spans="1:3" ht="15" customHeight="1">
      <c r="A1200" s="173">
        <v>2170299</v>
      </c>
      <c r="B1200" s="173" t="s">
        <v>959</v>
      </c>
      <c r="C1200" s="173">
        <v>0</v>
      </c>
    </row>
    <row r="1201" spans="1:3" ht="15" customHeight="1">
      <c r="A1201" s="173">
        <v>21703</v>
      </c>
      <c r="B1201" s="173" t="s">
        <v>960</v>
      </c>
      <c r="C1201" s="173">
        <f>SUM(C1202:C1206)</f>
        <v>0</v>
      </c>
    </row>
    <row r="1202" spans="1:3" ht="15" customHeight="1">
      <c r="A1202" s="173">
        <v>2170301</v>
      </c>
      <c r="B1202" s="173" t="s">
        <v>961</v>
      </c>
      <c r="C1202" s="173">
        <v>0</v>
      </c>
    </row>
    <row r="1203" spans="1:3" ht="15" customHeight="1">
      <c r="A1203" s="173">
        <v>2170302</v>
      </c>
      <c r="B1203" s="173" t="s">
        <v>962</v>
      </c>
      <c r="C1203" s="173">
        <v>0</v>
      </c>
    </row>
    <row r="1204" spans="1:3" ht="15" customHeight="1">
      <c r="A1204" s="173">
        <v>2170303</v>
      </c>
      <c r="B1204" s="173" t="s">
        <v>963</v>
      </c>
      <c r="C1204" s="173">
        <v>0</v>
      </c>
    </row>
    <row r="1205" spans="1:3" ht="15" customHeight="1">
      <c r="A1205" s="173">
        <v>2170304</v>
      </c>
      <c r="B1205" s="173" t="s">
        <v>964</v>
      </c>
      <c r="C1205" s="173">
        <v>0</v>
      </c>
    </row>
    <row r="1206" spans="1:3" ht="15" customHeight="1">
      <c r="A1206" s="173">
        <v>2170399</v>
      </c>
      <c r="B1206" s="173" t="s">
        <v>965</v>
      </c>
      <c r="C1206" s="173">
        <v>0</v>
      </c>
    </row>
    <row r="1207" spans="1:3" ht="15" customHeight="1">
      <c r="A1207" s="173">
        <v>21704</v>
      </c>
      <c r="B1207" s="173" t="s">
        <v>966</v>
      </c>
      <c r="C1207" s="173">
        <f>SUM(C1208:C1209)</f>
        <v>0</v>
      </c>
    </row>
    <row r="1208" spans="1:3" ht="15" customHeight="1">
      <c r="A1208" s="173">
        <v>2170401</v>
      </c>
      <c r="B1208" s="173" t="s">
        <v>967</v>
      </c>
      <c r="C1208" s="173">
        <v>0</v>
      </c>
    </row>
    <row r="1209" spans="1:3" ht="15" customHeight="1">
      <c r="A1209" s="173">
        <v>2170499</v>
      </c>
      <c r="B1209" s="173" t="s">
        <v>968</v>
      </c>
      <c r="C1209" s="173">
        <v>0</v>
      </c>
    </row>
    <row r="1210" spans="1:3" ht="15" customHeight="1">
      <c r="A1210" s="173">
        <v>21799</v>
      </c>
      <c r="B1210" s="173" t="s">
        <v>969</v>
      </c>
      <c r="C1210" s="173">
        <f>C1211</f>
        <v>0</v>
      </c>
    </row>
    <row r="1211" spans="1:3" ht="15" customHeight="1">
      <c r="A1211" s="173">
        <v>2179901</v>
      </c>
      <c r="B1211" s="173" t="s">
        <v>970</v>
      </c>
      <c r="C1211" s="173">
        <v>0</v>
      </c>
    </row>
    <row r="1212" spans="1:3" ht="15" customHeight="1">
      <c r="A1212" s="173">
        <v>219</v>
      </c>
      <c r="B1212" s="173" t="s">
        <v>971</v>
      </c>
      <c r="C1212" s="173">
        <f>SUM(C1213:C1221)</f>
        <v>0</v>
      </c>
    </row>
    <row r="1213" spans="1:3" ht="15" customHeight="1">
      <c r="A1213" s="173">
        <v>21901</v>
      </c>
      <c r="B1213" s="173" t="s">
        <v>972</v>
      </c>
      <c r="C1213" s="173">
        <v>0</v>
      </c>
    </row>
    <row r="1214" spans="1:3" ht="15" customHeight="1">
      <c r="A1214" s="173">
        <v>21902</v>
      </c>
      <c r="B1214" s="173" t="s">
        <v>973</v>
      </c>
      <c r="C1214" s="173">
        <v>0</v>
      </c>
    </row>
    <row r="1215" spans="1:3" ht="15" customHeight="1">
      <c r="A1215" s="173">
        <v>21903</v>
      </c>
      <c r="B1215" s="173" t="s">
        <v>974</v>
      </c>
      <c r="C1215" s="173">
        <v>0</v>
      </c>
    </row>
    <row r="1216" spans="1:3" ht="15" customHeight="1">
      <c r="A1216" s="173">
        <v>21904</v>
      </c>
      <c r="B1216" s="173" t="s">
        <v>975</v>
      </c>
      <c r="C1216" s="173">
        <v>0</v>
      </c>
    </row>
    <row r="1217" spans="1:3" ht="15" customHeight="1">
      <c r="A1217" s="173">
        <v>21905</v>
      </c>
      <c r="B1217" s="173" t="s">
        <v>976</v>
      </c>
      <c r="C1217" s="173">
        <v>0</v>
      </c>
    </row>
    <row r="1218" spans="1:3" ht="15" customHeight="1">
      <c r="A1218" s="173">
        <v>21906</v>
      </c>
      <c r="B1218" s="173" t="s">
        <v>716</v>
      </c>
      <c r="C1218" s="173">
        <v>0</v>
      </c>
    </row>
    <row r="1219" spans="1:3" ht="15" customHeight="1">
      <c r="A1219" s="173">
        <v>21907</v>
      </c>
      <c r="B1219" s="173" t="s">
        <v>977</v>
      </c>
      <c r="C1219" s="173">
        <v>0</v>
      </c>
    </row>
    <row r="1220" spans="1:3" ht="15" customHeight="1">
      <c r="A1220" s="173">
        <v>21908</v>
      </c>
      <c r="B1220" s="173" t="s">
        <v>978</v>
      </c>
      <c r="C1220" s="173">
        <v>0</v>
      </c>
    </row>
    <row r="1221" spans="1:3" ht="15" customHeight="1">
      <c r="A1221" s="173">
        <v>21999</v>
      </c>
      <c r="B1221" s="173" t="s">
        <v>979</v>
      </c>
      <c r="C1221" s="173">
        <v>0</v>
      </c>
    </row>
    <row r="1222" spans="1:3" ht="15" customHeight="1">
      <c r="A1222" s="173">
        <v>220</v>
      </c>
      <c r="B1222" s="173" t="s">
        <v>980</v>
      </c>
      <c r="C1222" s="173">
        <f>SUM(C1223,C1243,C1262,C1271,C1284,C1299)</f>
        <v>168</v>
      </c>
    </row>
    <row r="1223" spans="1:3" ht="15" customHeight="1">
      <c r="A1223" s="173">
        <v>22001</v>
      </c>
      <c r="B1223" s="173" t="s">
        <v>981</v>
      </c>
      <c r="C1223" s="173">
        <f>SUM(C1224:C1242)</f>
        <v>158</v>
      </c>
    </row>
    <row r="1224" spans="1:3" ht="15" customHeight="1">
      <c r="A1224" s="173">
        <v>2200101</v>
      </c>
      <c r="B1224" s="173" t="s">
        <v>66</v>
      </c>
      <c r="C1224" s="173">
        <v>32</v>
      </c>
    </row>
    <row r="1225" spans="1:3" ht="15" customHeight="1">
      <c r="A1225" s="173">
        <v>2200102</v>
      </c>
      <c r="B1225" s="173" t="s">
        <v>67</v>
      </c>
      <c r="C1225" s="173">
        <v>110</v>
      </c>
    </row>
    <row r="1226" spans="1:3" ht="15" customHeight="1">
      <c r="A1226" s="173">
        <v>2200103</v>
      </c>
      <c r="B1226" s="173" t="s">
        <v>68</v>
      </c>
      <c r="C1226" s="173">
        <v>0</v>
      </c>
    </row>
    <row r="1227" spans="1:3" ht="15" customHeight="1">
      <c r="A1227" s="173">
        <v>2200104</v>
      </c>
      <c r="B1227" s="173" t="s">
        <v>982</v>
      </c>
      <c r="C1227" s="173">
        <v>0</v>
      </c>
    </row>
    <row r="1228" spans="1:3" ht="15" customHeight="1">
      <c r="A1228" s="173">
        <v>2200105</v>
      </c>
      <c r="B1228" s="173" t="s">
        <v>983</v>
      </c>
      <c r="C1228" s="173">
        <v>0</v>
      </c>
    </row>
    <row r="1229" spans="1:3" ht="15" customHeight="1">
      <c r="A1229" s="173">
        <v>2200106</v>
      </c>
      <c r="B1229" s="173" t="s">
        <v>984</v>
      </c>
      <c r="C1229" s="173">
        <v>0</v>
      </c>
    </row>
    <row r="1230" spans="1:3" ht="15" customHeight="1">
      <c r="A1230" s="173">
        <v>2200107</v>
      </c>
      <c r="B1230" s="173" t="s">
        <v>985</v>
      </c>
      <c r="C1230" s="173">
        <v>0</v>
      </c>
    </row>
    <row r="1231" spans="1:3" ht="15" customHeight="1">
      <c r="A1231" s="173">
        <v>2200108</v>
      </c>
      <c r="B1231" s="173" t="s">
        <v>986</v>
      </c>
      <c r="C1231" s="173">
        <v>0</v>
      </c>
    </row>
    <row r="1232" spans="1:3" ht="15" customHeight="1">
      <c r="A1232" s="173">
        <v>2200109</v>
      </c>
      <c r="B1232" s="173" t="s">
        <v>987</v>
      </c>
      <c r="C1232" s="173">
        <v>0</v>
      </c>
    </row>
    <row r="1233" spans="1:3" ht="15" customHeight="1">
      <c r="A1233" s="173">
        <v>2200110</v>
      </c>
      <c r="B1233" s="173" t="s">
        <v>988</v>
      </c>
      <c r="C1233" s="173">
        <v>0</v>
      </c>
    </row>
    <row r="1234" spans="1:3" ht="15" customHeight="1">
      <c r="A1234" s="173">
        <v>2200111</v>
      </c>
      <c r="B1234" s="173" t="s">
        <v>989</v>
      </c>
      <c r="C1234" s="173">
        <v>0</v>
      </c>
    </row>
    <row r="1235" spans="1:3" ht="15" customHeight="1">
      <c r="A1235" s="173">
        <v>2200112</v>
      </c>
      <c r="B1235" s="173" t="s">
        <v>990</v>
      </c>
      <c r="C1235" s="173">
        <v>0</v>
      </c>
    </row>
    <row r="1236" spans="1:3" ht="15" customHeight="1">
      <c r="A1236" s="173">
        <v>2200113</v>
      </c>
      <c r="B1236" s="173" t="s">
        <v>991</v>
      </c>
      <c r="C1236" s="173">
        <v>0</v>
      </c>
    </row>
    <row r="1237" spans="1:3" ht="15" customHeight="1">
      <c r="A1237" s="173">
        <v>2200114</v>
      </c>
      <c r="B1237" s="173" t="s">
        <v>992</v>
      </c>
      <c r="C1237" s="173">
        <v>0</v>
      </c>
    </row>
    <row r="1238" spans="1:3" ht="15" customHeight="1">
      <c r="A1238" s="173">
        <v>2200115</v>
      </c>
      <c r="B1238" s="173" t="s">
        <v>993</v>
      </c>
      <c r="C1238" s="173">
        <v>0</v>
      </c>
    </row>
    <row r="1239" spans="1:3" ht="15" customHeight="1">
      <c r="A1239" s="173">
        <v>2200116</v>
      </c>
      <c r="B1239" s="173" t="s">
        <v>994</v>
      </c>
      <c r="C1239" s="173">
        <v>0</v>
      </c>
    </row>
    <row r="1240" spans="1:3" ht="15" customHeight="1">
      <c r="A1240" s="173">
        <v>2200119</v>
      </c>
      <c r="B1240" s="173" t="s">
        <v>995</v>
      </c>
      <c r="C1240" s="173">
        <v>0</v>
      </c>
    </row>
    <row r="1241" spans="1:3" ht="15" customHeight="1">
      <c r="A1241" s="173">
        <v>2200150</v>
      </c>
      <c r="B1241" s="173" t="s">
        <v>74</v>
      </c>
      <c r="C1241" s="173">
        <v>0</v>
      </c>
    </row>
    <row r="1242" spans="1:3" ht="15" customHeight="1">
      <c r="A1242" s="173">
        <v>2200199</v>
      </c>
      <c r="B1242" s="173" t="s">
        <v>996</v>
      </c>
      <c r="C1242" s="173">
        <v>16</v>
      </c>
    </row>
    <row r="1243" spans="1:3" ht="15" customHeight="1">
      <c r="A1243" s="173">
        <v>22002</v>
      </c>
      <c r="B1243" s="173" t="s">
        <v>997</v>
      </c>
      <c r="C1243" s="173">
        <f>SUM(C1244:C1261)</f>
        <v>0</v>
      </c>
    </row>
    <row r="1244" spans="1:3" ht="15" customHeight="1">
      <c r="A1244" s="173">
        <v>2200201</v>
      </c>
      <c r="B1244" s="173" t="s">
        <v>66</v>
      </c>
      <c r="C1244" s="173">
        <v>0</v>
      </c>
    </row>
    <row r="1245" spans="1:3" ht="15" customHeight="1">
      <c r="A1245" s="173">
        <v>2200202</v>
      </c>
      <c r="B1245" s="173" t="s">
        <v>67</v>
      </c>
      <c r="C1245" s="173">
        <v>0</v>
      </c>
    </row>
    <row r="1246" spans="1:3" ht="15" customHeight="1">
      <c r="A1246" s="173">
        <v>2200203</v>
      </c>
      <c r="B1246" s="173" t="s">
        <v>68</v>
      </c>
      <c r="C1246" s="173">
        <v>0</v>
      </c>
    </row>
    <row r="1247" spans="1:3" ht="15" customHeight="1">
      <c r="A1247" s="173">
        <v>2200204</v>
      </c>
      <c r="B1247" s="173" t="s">
        <v>998</v>
      </c>
      <c r="C1247" s="173">
        <v>0</v>
      </c>
    </row>
    <row r="1248" spans="1:3" ht="15" customHeight="1">
      <c r="A1248" s="173">
        <v>2200205</v>
      </c>
      <c r="B1248" s="173" t="s">
        <v>999</v>
      </c>
      <c r="C1248" s="173">
        <v>0</v>
      </c>
    </row>
    <row r="1249" spans="1:3" ht="15" customHeight="1">
      <c r="A1249" s="173">
        <v>2200206</v>
      </c>
      <c r="B1249" s="173" t="s">
        <v>1000</v>
      </c>
      <c r="C1249" s="173">
        <v>0</v>
      </c>
    </row>
    <row r="1250" spans="1:3" ht="15" customHeight="1">
      <c r="A1250" s="173">
        <v>2200207</v>
      </c>
      <c r="B1250" s="173" t="s">
        <v>1001</v>
      </c>
      <c r="C1250" s="173">
        <v>0</v>
      </c>
    </row>
    <row r="1251" spans="1:3" ht="15" customHeight="1">
      <c r="A1251" s="173">
        <v>2200208</v>
      </c>
      <c r="B1251" s="173" t="s">
        <v>1002</v>
      </c>
      <c r="C1251" s="173">
        <v>0</v>
      </c>
    </row>
    <row r="1252" spans="1:3" ht="15" customHeight="1">
      <c r="A1252" s="173">
        <v>2200209</v>
      </c>
      <c r="B1252" s="173" t="s">
        <v>1003</v>
      </c>
      <c r="C1252" s="173">
        <v>0</v>
      </c>
    </row>
    <row r="1253" spans="1:3" ht="15" customHeight="1">
      <c r="A1253" s="173">
        <v>2200210</v>
      </c>
      <c r="B1253" s="173" t="s">
        <v>1004</v>
      </c>
      <c r="C1253" s="173">
        <v>0</v>
      </c>
    </row>
    <row r="1254" spans="1:3" ht="15" customHeight="1">
      <c r="A1254" s="173">
        <v>2200211</v>
      </c>
      <c r="B1254" s="173" t="s">
        <v>1005</v>
      </c>
      <c r="C1254" s="173">
        <v>0</v>
      </c>
    </row>
    <row r="1255" spans="1:3" ht="15" customHeight="1">
      <c r="A1255" s="173">
        <v>2200212</v>
      </c>
      <c r="B1255" s="173" t="s">
        <v>1006</v>
      </c>
      <c r="C1255" s="173">
        <v>0</v>
      </c>
    </row>
    <row r="1256" spans="1:3" ht="15" customHeight="1">
      <c r="A1256" s="173">
        <v>2200213</v>
      </c>
      <c r="B1256" s="173" t="s">
        <v>1007</v>
      </c>
      <c r="C1256" s="173">
        <v>0</v>
      </c>
    </row>
    <row r="1257" spans="1:3" ht="15" customHeight="1">
      <c r="A1257" s="173">
        <v>2200215</v>
      </c>
      <c r="B1257" s="173" t="s">
        <v>1008</v>
      </c>
      <c r="C1257" s="173">
        <v>0</v>
      </c>
    </row>
    <row r="1258" spans="1:3" ht="15" customHeight="1">
      <c r="A1258" s="173">
        <v>2200217</v>
      </c>
      <c r="B1258" s="173" t="s">
        <v>1009</v>
      </c>
      <c r="C1258" s="173">
        <v>0</v>
      </c>
    </row>
    <row r="1259" spans="1:3" ht="15" customHeight="1">
      <c r="A1259" s="173">
        <v>2200218</v>
      </c>
      <c r="B1259" s="173" t="s">
        <v>1010</v>
      </c>
      <c r="C1259" s="173">
        <v>0</v>
      </c>
    </row>
    <row r="1260" spans="1:3" ht="15" customHeight="1">
      <c r="A1260" s="173">
        <v>2200250</v>
      </c>
      <c r="B1260" s="173" t="s">
        <v>74</v>
      </c>
      <c r="C1260" s="173">
        <v>0</v>
      </c>
    </row>
    <row r="1261" spans="1:3" ht="15" customHeight="1">
      <c r="A1261" s="173">
        <v>2200299</v>
      </c>
      <c r="B1261" s="173" t="s">
        <v>1011</v>
      </c>
      <c r="C1261" s="173">
        <v>0</v>
      </c>
    </row>
    <row r="1262" spans="1:3" ht="15" customHeight="1">
      <c r="A1262" s="173">
        <v>22003</v>
      </c>
      <c r="B1262" s="173" t="s">
        <v>1012</v>
      </c>
      <c r="C1262" s="173">
        <f>SUM(C1263:C1270)</f>
        <v>0</v>
      </c>
    </row>
    <row r="1263" spans="1:3" ht="15" customHeight="1">
      <c r="A1263" s="173">
        <v>2200301</v>
      </c>
      <c r="B1263" s="173" t="s">
        <v>66</v>
      </c>
      <c r="C1263" s="173">
        <v>0</v>
      </c>
    </row>
    <row r="1264" spans="1:3" ht="15" customHeight="1">
      <c r="A1264" s="173">
        <v>2200302</v>
      </c>
      <c r="B1264" s="173" t="s">
        <v>67</v>
      </c>
      <c r="C1264" s="173">
        <v>0</v>
      </c>
    </row>
    <row r="1265" spans="1:3" ht="15" customHeight="1">
      <c r="A1265" s="173">
        <v>2200303</v>
      </c>
      <c r="B1265" s="173" t="s">
        <v>68</v>
      </c>
      <c r="C1265" s="173">
        <v>0</v>
      </c>
    </row>
    <row r="1266" spans="1:3" ht="15" customHeight="1">
      <c r="A1266" s="173">
        <v>2200304</v>
      </c>
      <c r="B1266" s="173" t="s">
        <v>1013</v>
      </c>
      <c r="C1266" s="173">
        <v>0</v>
      </c>
    </row>
    <row r="1267" spans="1:3" ht="15" customHeight="1">
      <c r="A1267" s="173">
        <v>2200305</v>
      </c>
      <c r="B1267" s="173" t="s">
        <v>1014</v>
      </c>
      <c r="C1267" s="173">
        <v>0</v>
      </c>
    </row>
    <row r="1268" spans="1:3" ht="15" customHeight="1">
      <c r="A1268" s="173">
        <v>2200306</v>
      </c>
      <c r="B1268" s="173" t="s">
        <v>1015</v>
      </c>
      <c r="C1268" s="173">
        <v>0</v>
      </c>
    </row>
    <row r="1269" spans="1:3" ht="15" customHeight="1">
      <c r="A1269" s="173">
        <v>2200350</v>
      </c>
      <c r="B1269" s="173" t="s">
        <v>74</v>
      </c>
      <c r="C1269" s="173">
        <v>0</v>
      </c>
    </row>
    <row r="1270" spans="1:3" ht="15" customHeight="1">
      <c r="A1270" s="173">
        <v>2200399</v>
      </c>
      <c r="B1270" s="173" t="s">
        <v>1016</v>
      </c>
      <c r="C1270" s="173">
        <v>0</v>
      </c>
    </row>
    <row r="1271" spans="1:3" ht="15" customHeight="1">
      <c r="A1271" s="173">
        <v>22004</v>
      </c>
      <c r="B1271" s="173" t="s">
        <v>1017</v>
      </c>
      <c r="C1271" s="173">
        <f>SUM(C1272:C1283)</f>
        <v>0</v>
      </c>
    </row>
    <row r="1272" spans="1:3" ht="15" customHeight="1">
      <c r="A1272" s="173">
        <v>2200401</v>
      </c>
      <c r="B1272" s="173" t="s">
        <v>66</v>
      </c>
      <c r="C1272" s="173">
        <v>0</v>
      </c>
    </row>
    <row r="1273" spans="1:3" ht="15" customHeight="1">
      <c r="A1273" s="173">
        <v>2200402</v>
      </c>
      <c r="B1273" s="173" t="s">
        <v>67</v>
      </c>
      <c r="C1273" s="173">
        <v>0</v>
      </c>
    </row>
    <row r="1274" spans="1:3" ht="15" customHeight="1">
      <c r="A1274" s="173">
        <v>2200403</v>
      </c>
      <c r="B1274" s="173" t="s">
        <v>68</v>
      </c>
      <c r="C1274" s="173">
        <v>0</v>
      </c>
    </row>
    <row r="1275" spans="1:3" ht="15" customHeight="1">
      <c r="A1275" s="173">
        <v>2200404</v>
      </c>
      <c r="B1275" s="173" t="s">
        <v>1018</v>
      </c>
      <c r="C1275" s="173">
        <v>0</v>
      </c>
    </row>
    <row r="1276" spans="1:3" ht="15" customHeight="1">
      <c r="A1276" s="173">
        <v>2200405</v>
      </c>
      <c r="B1276" s="173" t="s">
        <v>1019</v>
      </c>
      <c r="C1276" s="173">
        <v>0</v>
      </c>
    </row>
    <row r="1277" spans="1:3" ht="15" customHeight="1">
      <c r="A1277" s="173">
        <v>2200406</v>
      </c>
      <c r="B1277" s="173" t="s">
        <v>1020</v>
      </c>
      <c r="C1277" s="173">
        <v>0</v>
      </c>
    </row>
    <row r="1278" spans="1:3" ht="15" customHeight="1">
      <c r="A1278" s="173">
        <v>2200407</v>
      </c>
      <c r="B1278" s="173" t="s">
        <v>1021</v>
      </c>
      <c r="C1278" s="173">
        <v>0</v>
      </c>
    </row>
    <row r="1279" spans="1:3" ht="15" customHeight="1">
      <c r="A1279" s="173">
        <v>2200408</v>
      </c>
      <c r="B1279" s="173" t="s">
        <v>1022</v>
      </c>
      <c r="C1279" s="173">
        <v>0</v>
      </c>
    </row>
    <row r="1280" spans="1:3" ht="15" customHeight="1">
      <c r="A1280" s="173">
        <v>2200409</v>
      </c>
      <c r="B1280" s="173" t="s">
        <v>1023</v>
      </c>
      <c r="C1280" s="173">
        <v>0</v>
      </c>
    </row>
    <row r="1281" spans="1:3" ht="15" customHeight="1">
      <c r="A1281" s="173">
        <v>2200410</v>
      </c>
      <c r="B1281" s="173" t="s">
        <v>1024</v>
      </c>
      <c r="C1281" s="173">
        <v>0</v>
      </c>
    </row>
    <row r="1282" spans="1:3" ht="15" customHeight="1">
      <c r="A1282" s="173">
        <v>2200450</v>
      </c>
      <c r="B1282" s="173" t="s">
        <v>1025</v>
      </c>
      <c r="C1282" s="173">
        <v>0</v>
      </c>
    </row>
    <row r="1283" spans="1:3" ht="15" customHeight="1">
      <c r="A1283" s="173">
        <v>2200499</v>
      </c>
      <c r="B1283" s="173" t="s">
        <v>1026</v>
      </c>
      <c r="C1283" s="173">
        <v>0</v>
      </c>
    </row>
    <row r="1284" spans="1:3" ht="15" customHeight="1">
      <c r="A1284" s="173">
        <v>22005</v>
      </c>
      <c r="B1284" s="173" t="s">
        <v>1027</v>
      </c>
      <c r="C1284" s="173">
        <f>SUM(C1285:C1298)</f>
        <v>10</v>
      </c>
    </row>
    <row r="1285" spans="1:3" ht="15" customHeight="1">
      <c r="A1285" s="173">
        <v>2200501</v>
      </c>
      <c r="B1285" s="173" t="s">
        <v>66</v>
      </c>
      <c r="C1285" s="173">
        <v>10</v>
      </c>
    </row>
    <row r="1286" spans="1:3" ht="15" customHeight="1">
      <c r="A1286" s="173">
        <v>2200502</v>
      </c>
      <c r="B1286" s="173" t="s">
        <v>67</v>
      </c>
      <c r="C1286" s="173">
        <v>0</v>
      </c>
    </row>
    <row r="1287" spans="1:3" ht="15" customHeight="1">
      <c r="A1287" s="173">
        <v>2200503</v>
      </c>
      <c r="B1287" s="173" t="s">
        <v>68</v>
      </c>
      <c r="C1287" s="173">
        <v>0</v>
      </c>
    </row>
    <row r="1288" spans="1:3" ht="15" customHeight="1">
      <c r="A1288" s="173">
        <v>2200504</v>
      </c>
      <c r="B1288" s="173" t="s">
        <v>1028</v>
      </c>
      <c r="C1288" s="173">
        <v>0</v>
      </c>
    </row>
    <row r="1289" spans="1:3" ht="15" customHeight="1">
      <c r="A1289" s="173">
        <v>2200506</v>
      </c>
      <c r="B1289" s="173" t="s">
        <v>1029</v>
      </c>
      <c r="C1289" s="173">
        <v>0</v>
      </c>
    </row>
    <row r="1290" spans="1:3" ht="15" customHeight="1">
      <c r="A1290" s="173">
        <v>2200507</v>
      </c>
      <c r="B1290" s="173" t="s">
        <v>1030</v>
      </c>
      <c r="C1290" s="173">
        <v>0</v>
      </c>
    </row>
    <row r="1291" spans="1:3" ht="15" customHeight="1">
      <c r="A1291" s="173">
        <v>2200508</v>
      </c>
      <c r="B1291" s="173" t="s">
        <v>1031</v>
      </c>
      <c r="C1291" s="173">
        <v>0</v>
      </c>
    </row>
    <row r="1292" spans="1:3" ht="15" customHeight="1">
      <c r="A1292" s="173">
        <v>2200509</v>
      </c>
      <c r="B1292" s="173" t="s">
        <v>1032</v>
      </c>
      <c r="C1292" s="173">
        <v>0</v>
      </c>
    </row>
    <row r="1293" spans="1:3" ht="15" customHeight="1">
      <c r="A1293" s="173">
        <v>2200510</v>
      </c>
      <c r="B1293" s="173" t="s">
        <v>1033</v>
      </c>
      <c r="C1293" s="173">
        <v>0</v>
      </c>
    </row>
    <row r="1294" spans="1:3" ht="15" customHeight="1">
      <c r="A1294" s="173">
        <v>2200511</v>
      </c>
      <c r="B1294" s="173" t="s">
        <v>1034</v>
      </c>
      <c r="C1294" s="173">
        <v>0</v>
      </c>
    </row>
    <row r="1295" spans="1:3" ht="15" customHeight="1">
      <c r="A1295" s="173">
        <v>2200512</v>
      </c>
      <c r="B1295" s="173" t="s">
        <v>1035</v>
      </c>
      <c r="C1295" s="173">
        <v>0</v>
      </c>
    </row>
    <row r="1296" spans="1:3" ht="15" customHeight="1">
      <c r="A1296" s="173">
        <v>2200513</v>
      </c>
      <c r="B1296" s="173" t="s">
        <v>1036</v>
      </c>
      <c r="C1296" s="173">
        <v>0</v>
      </c>
    </row>
    <row r="1297" spans="1:3" ht="15" customHeight="1">
      <c r="A1297" s="173">
        <v>2200514</v>
      </c>
      <c r="B1297" s="173" t="s">
        <v>1037</v>
      </c>
      <c r="C1297" s="173">
        <v>0</v>
      </c>
    </row>
    <row r="1298" spans="1:3" ht="15" customHeight="1">
      <c r="A1298" s="173">
        <v>2200599</v>
      </c>
      <c r="B1298" s="173" t="s">
        <v>1038</v>
      </c>
      <c r="C1298" s="173">
        <v>0</v>
      </c>
    </row>
    <row r="1299" spans="1:3" ht="15" customHeight="1">
      <c r="A1299" s="173">
        <v>22099</v>
      </c>
      <c r="B1299" s="173" t="s">
        <v>1039</v>
      </c>
      <c r="C1299" s="173">
        <f>C1300</f>
        <v>0</v>
      </c>
    </row>
    <row r="1300" spans="1:3" ht="15" customHeight="1">
      <c r="A1300" s="173">
        <v>2209901</v>
      </c>
      <c r="B1300" s="173" t="s">
        <v>1040</v>
      </c>
      <c r="C1300" s="173">
        <v>0</v>
      </c>
    </row>
    <row r="1301" spans="1:3" ht="15" customHeight="1">
      <c r="A1301" s="173">
        <v>221</v>
      </c>
      <c r="B1301" s="173" t="s">
        <v>1041</v>
      </c>
      <c r="C1301" s="173">
        <f>SUM(C1302,C1311,C1315)</f>
        <v>2035</v>
      </c>
    </row>
    <row r="1302" spans="1:3" ht="15" customHeight="1">
      <c r="A1302" s="173">
        <v>22101</v>
      </c>
      <c r="B1302" s="173" t="s">
        <v>1042</v>
      </c>
      <c r="C1302" s="173">
        <f>SUM(C1303:C1310)</f>
        <v>53</v>
      </c>
    </row>
    <row r="1303" spans="1:3" ht="15" customHeight="1">
      <c r="A1303" s="173">
        <v>2210101</v>
      </c>
      <c r="B1303" s="173" t="s">
        <v>1043</v>
      </c>
      <c r="C1303" s="173">
        <v>0</v>
      </c>
    </row>
    <row r="1304" spans="1:3" ht="15" customHeight="1">
      <c r="A1304" s="173">
        <v>2210102</v>
      </c>
      <c r="B1304" s="173" t="s">
        <v>1044</v>
      </c>
      <c r="C1304" s="173">
        <v>0</v>
      </c>
    </row>
    <row r="1305" spans="1:3" ht="15" customHeight="1">
      <c r="A1305" s="173">
        <v>2210103</v>
      </c>
      <c r="B1305" s="173" t="s">
        <v>1045</v>
      </c>
      <c r="C1305" s="173">
        <v>0</v>
      </c>
    </row>
    <row r="1306" spans="1:3" ht="15" customHeight="1">
      <c r="A1306" s="173">
        <v>2210104</v>
      </c>
      <c r="B1306" s="173" t="s">
        <v>1046</v>
      </c>
      <c r="C1306" s="173">
        <v>0</v>
      </c>
    </row>
    <row r="1307" spans="1:3" ht="15" customHeight="1">
      <c r="A1307" s="173">
        <v>2210105</v>
      </c>
      <c r="B1307" s="173" t="s">
        <v>1047</v>
      </c>
      <c r="C1307" s="173">
        <v>53</v>
      </c>
    </row>
    <row r="1308" spans="1:3" ht="15" customHeight="1">
      <c r="A1308" s="173">
        <v>2210106</v>
      </c>
      <c r="B1308" s="173" t="s">
        <v>1048</v>
      </c>
      <c r="C1308" s="173">
        <v>0</v>
      </c>
    </row>
    <row r="1309" spans="1:3" ht="15" customHeight="1">
      <c r="A1309" s="173">
        <v>2210107</v>
      </c>
      <c r="B1309" s="173" t="s">
        <v>1049</v>
      </c>
      <c r="C1309" s="173">
        <v>0</v>
      </c>
    </row>
    <row r="1310" spans="1:3" ht="15" customHeight="1">
      <c r="A1310" s="173">
        <v>2210199</v>
      </c>
      <c r="B1310" s="173" t="s">
        <v>1050</v>
      </c>
      <c r="C1310" s="173">
        <v>0</v>
      </c>
    </row>
    <row r="1311" spans="1:3" ht="15" customHeight="1">
      <c r="A1311" s="173">
        <v>22102</v>
      </c>
      <c r="B1311" s="173" t="s">
        <v>1051</v>
      </c>
      <c r="C1311" s="173">
        <f>SUM(C1312:C1314)</f>
        <v>1982</v>
      </c>
    </row>
    <row r="1312" spans="1:3" ht="15" customHeight="1">
      <c r="A1312" s="173">
        <v>2210201</v>
      </c>
      <c r="B1312" s="173" t="s">
        <v>1052</v>
      </c>
      <c r="C1312" s="173">
        <v>1982</v>
      </c>
    </row>
    <row r="1313" spans="1:3" ht="15" customHeight="1">
      <c r="A1313" s="173">
        <v>2210202</v>
      </c>
      <c r="B1313" s="173" t="s">
        <v>1053</v>
      </c>
      <c r="C1313" s="173">
        <v>0</v>
      </c>
    </row>
    <row r="1314" spans="1:3" ht="15" customHeight="1">
      <c r="A1314" s="173">
        <v>2210203</v>
      </c>
      <c r="B1314" s="173" t="s">
        <v>1054</v>
      </c>
      <c r="C1314" s="173">
        <v>0</v>
      </c>
    </row>
    <row r="1315" spans="1:3" ht="15" customHeight="1">
      <c r="A1315" s="173">
        <v>22103</v>
      </c>
      <c r="B1315" s="173" t="s">
        <v>1055</v>
      </c>
      <c r="C1315" s="173">
        <f>SUM(C1316:C1318)</f>
        <v>0</v>
      </c>
    </row>
    <row r="1316" spans="1:3" ht="15" customHeight="1">
      <c r="A1316" s="173">
        <v>2210301</v>
      </c>
      <c r="B1316" s="173" t="s">
        <v>1056</v>
      </c>
      <c r="C1316" s="173">
        <v>0</v>
      </c>
    </row>
    <row r="1317" spans="1:3" ht="15" customHeight="1">
      <c r="A1317" s="173">
        <v>2210302</v>
      </c>
      <c r="B1317" s="173" t="s">
        <v>1057</v>
      </c>
      <c r="C1317" s="173">
        <v>0</v>
      </c>
    </row>
    <row r="1318" spans="1:3" ht="15" customHeight="1">
      <c r="A1318" s="173">
        <v>2210399</v>
      </c>
      <c r="B1318" s="173" t="s">
        <v>1058</v>
      </c>
      <c r="C1318" s="173">
        <v>0</v>
      </c>
    </row>
    <row r="1319" spans="1:3" ht="15" customHeight="1">
      <c r="A1319" s="173">
        <v>222</v>
      </c>
      <c r="B1319" s="173" t="s">
        <v>1059</v>
      </c>
      <c r="C1319" s="173">
        <f>SUM(C1320,C1335,C1349,C1354,C1360)</f>
        <v>573</v>
      </c>
    </row>
    <row r="1320" spans="1:3" ht="15" customHeight="1">
      <c r="A1320" s="173">
        <v>22201</v>
      </c>
      <c r="B1320" s="173" t="s">
        <v>1060</v>
      </c>
      <c r="C1320" s="173">
        <f>SUM(C1321:C1334)</f>
        <v>573</v>
      </c>
    </row>
    <row r="1321" spans="1:3" ht="15" customHeight="1">
      <c r="A1321" s="173">
        <v>2220101</v>
      </c>
      <c r="B1321" s="173" t="s">
        <v>66</v>
      </c>
      <c r="C1321" s="173">
        <v>573</v>
      </c>
    </row>
    <row r="1322" spans="1:3" ht="15" customHeight="1">
      <c r="A1322" s="173">
        <v>2220102</v>
      </c>
      <c r="B1322" s="173" t="s">
        <v>67</v>
      </c>
      <c r="C1322" s="173">
        <v>0</v>
      </c>
    </row>
    <row r="1323" spans="1:3" ht="15" customHeight="1">
      <c r="A1323" s="173">
        <v>2220103</v>
      </c>
      <c r="B1323" s="173" t="s">
        <v>68</v>
      </c>
      <c r="C1323" s="173">
        <v>0</v>
      </c>
    </row>
    <row r="1324" spans="1:3" ht="15" customHeight="1">
      <c r="A1324" s="173">
        <v>2220104</v>
      </c>
      <c r="B1324" s="173" t="s">
        <v>1061</v>
      </c>
      <c r="C1324" s="173">
        <v>0</v>
      </c>
    </row>
    <row r="1325" spans="1:3" ht="15" customHeight="1">
      <c r="A1325" s="173">
        <v>2220105</v>
      </c>
      <c r="B1325" s="173" t="s">
        <v>1062</v>
      </c>
      <c r="C1325" s="173">
        <v>0</v>
      </c>
    </row>
    <row r="1326" spans="1:3" ht="15" customHeight="1">
      <c r="A1326" s="173">
        <v>2220106</v>
      </c>
      <c r="B1326" s="173" t="s">
        <v>1063</v>
      </c>
      <c r="C1326" s="173">
        <v>0</v>
      </c>
    </row>
    <row r="1327" spans="1:3" ht="15" customHeight="1">
      <c r="A1327" s="173">
        <v>2220107</v>
      </c>
      <c r="B1327" s="173" t="s">
        <v>1064</v>
      </c>
      <c r="C1327" s="173">
        <v>0</v>
      </c>
    </row>
    <row r="1328" spans="1:3" ht="15" customHeight="1">
      <c r="A1328" s="173">
        <v>2220112</v>
      </c>
      <c r="B1328" s="173" t="s">
        <v>1065</v>
      </c>
      <c r="C1328" s="173">
        <v>0</v>
      </c>
    </row>
    <row r="1329" spans="1:3" ht="15" customHeight="1">
      <c r="A1329" s="173">
        <v>2220113</v>
      </c>
      <c r="B1329" s="173" t="s">
        <v>1066</v>
      </c>
      <c r="C1329" s="173">
        <v>0</v>
      </c>
    </row>
    <row r="1330" spans="1:3" ht="15" customHeight="1">
      <c r="A1330" s="173">
        <v>2220114</v>
      </c>
      <c r="B1330" s="173" t="s">
        <v>1067</v>
      </c>
      <c r="C1330" s="173">
        <v>0</v>
      </c>
    </row>
    <row r="1331" spans="1:3" ht="15" customHeight="1">
      <c r="A1331" s="173">
        <v>2220115</v>
      </c>
      <c r="B1331" s="173" t="s">
        <v>1068</v>
      </c>
      <c r="C1331" s="173">
        <v>0</v>
      </c>
    </row>
    <row r="1332" spans="1:3" ht="15" customHeight="1">
      <c r="A1332" s="173">
        <v>2220118</v>
      </c>
      <c r="B1332" s="173" t="s">
        <v>1069</v>
      </c>
      <c r="C1332" s="173">
        <v>0</v>
      </c>
    </row>
    <row r="1333" spans="1:3" ht="15" customHeight="1">
      <c r="A1333" s="173">
        <v>2220150</v>
      </c>
      <c r="B1333" s="173" t="s">
        <v>74</v>
      </c>
      <c r="C1333" s="173">
        <v>0</v>
      </c>
    </row>
    <row r="1334" spans="1:3" ht="15" customHeight="1">
      <c r="A1334" s="173">
        <v>2220199</v>
      </c>
      <c r="B1334" s="173" t="s">
        <v>1070</v>
      </c>
      <c r="C1334" s="173">
        <v>0</v>
      </c>
    </row>
    <row r="1335" spans="1:3" ht="15" customHeight="1">
      <c r="A1335" s="173">
        <v>22202</v>
      </c>
      <c r="B1335" s="173" t="s">
        <v>1071</v>
      </c>
      <c r="C1335" s="173">
        <f>SUM(C1336:C1348)</f>
        <v>0</v>
      </c>
    </row>
    <row r="1336" spans="1:3" ht="15" customHeight="1">
      <c r="A1336" s="173">
        <v>2220201</v>
      </c>
      <c r="B1336" s="173" t="s">
        <v>66</v>
      </c>
      <c r="C1336" s="173">
        <v>0</v>
      </c>
    </row>
    <row r="1337" spans="1:3" ht="15" customHeight="1">
      <c r="A1337" s="173">
        <v>2220202</v>
      </c>
      <c r="B1337" s="173" t="s">
        <v>67</v>
      </c>
      <c r="C1337" s="173">
        <v>0</v>
      </c>
    </row>
    <row r="1338" spans="1:3" ht="15" customHeight="1">
      <c r="A1338" s="173">
        <v>2220203</v>
      </c>
      <c r="B1338" s="173" t="s">
        <v>68</v>
      </c>
      <c r="C1338" s="173">
        <v>0</v>
      </c>
    </row>
    <row r="1339" spans="1:3" ht="15" customHeight="1">
      <c r="A1339" s="173">
        <v>2220204</v>
      </c>
      <c r="B1339" s="173" t="s">
        <v>1072</v>
      </c>
      <c r="C1339" s="173">
        <v>0</v>
      </c>
    </row>
    <row r="1340" spans="1:3" ht="15" customHeight="1">
      <c r="A1340" s="173">
        <v>2220205</v>
      </c>
      <c r="B1340" s="173" t="s">
        <v>1073</v>
      </c>
      <c r="C1340" s="173">
        <v>0</v>
      </c>
    </row>
    <row r="1341" spans="1:3" ht="15" customHeight="1">
      <c r="A1341" s="173">
        <v>2220206</v>
      </c>
      <c r="B1341" s="173" t="s">
        <v>1074</v>
      </c>
      <c r="C1341" s="173">
        <v>0</v>
      </c>
    </row>
    <row r="1342" spans="1:3" ht="15" customHeight="1">
      <c r="A1342" s="173">
        <v>2220207</v>
      </c>
      <c r="B1342" s="173" t="s">
        <v>1075</v>
      </c>
      <c r="C1342" s="173">
        <v>0</v>
      </c>
    </row>
    <row r="1343" spans="1:3" ht="15" customHeight="1">
      <c r="A1343" s="173">
        <v>2220209</v>
      </c>
      <c r="B1343" s="173" t="s">
        <v>1076</v>
      </c>
      <c r="C1343" s="173">
        <v>0</v>
      </c>
    </row>
    <row r="1344" spans="1:3" ht="15" customHeight="1">
      <c r="A1344" s="173">
        <v>2220210</v>
      </c>
      <c r="B1344" s="173" t="s">
        <v>1077</v>
      </c>
      <c r="C1344" s="173">
        <v>0</v>
      </c>
    </row>
    <row r="1345" spans="1:3" ht="15" customHeight="1">
      <c r="A1345" s="173">
        <v>2220211</v>
      </c>
      <c r="B1345" s="173" t="s">
        <v>1078</v>
      </c>
      <c r="C1345" s="173">
        <v>0</v>
      </c>
    </row>
    <row r="1346" spans="1:3" ht="15" customHeight="1">
      <c r="A1346" s="173">
        <v>2220212</v>
      </c>
      <c r="B1346" s="173" t="s">
        <v>1079</v>
      </c>
      <c r="C1346" s="173">
        <v>0</v>
      </c>
    </row>
    <row r="1347" spans="1:3" ht="15" customHeight="1">
      <c r="A1347" s="173">
        <v>2220250</v>
      </c>
      <c r="B1347" s="173" t="s">
        <v>74</v>
      </c>
      <c r="C1347" s="173">
        <v>0</v>
      </c>
    </row>
    <row r="1348" spans="1:3" ht="15" customHeight="1">
      <c r="A1348" s="173">
        <v>2220299</v>
      </c>
      <c r="B1348" s="173" t="s">
        <v>1080</v>
      </c>
      <c r="C1348" s="173">
        <v>0</v>
      </c>
    </row>
    <row r="1349" spans="1:3" ht="15" customHeight="1">
      <c r="A1349" s="173">
        <v>22203</v>
      </c>
      <c r="B1349" s="173" t="s">
        <v>1081</v>
      </c>
      <c r="C1349" s="173">
        <f>SUM(C1350:C1353)</f>
        <v>0</v>
      </c>
    </row>
    <row r="1350" spans="1:3" ht="15" customHeight="1">
      <c r="A1350" s="173">
        <v>2220301</v>
      </c>
      <c r="B1350" s="173" t="s">
        <v>1082</v>
      </c>
      <c r="C1350" s="173">
        <v>0</v>
      </c>
    </row>
    <row r="1351" spans="1:3" ht="15" customHeight="1">
      <c r="A1351" s="173">
        <v>2220303</v>
      </c>
      <c r="B1351" s="173" t="s">
        <v>1083</v>
      </c>
      <c r="C1351" s="173">
        <v>0</v>
      </c>
    </row>
    <row r="1352" spans="1:3" ht="15" customHeight="1">
      <c r="A1352" s="173">
        <v>2220304</v>
      </c>
      <c r="B1352" s="173" t="s">
        <v>1084</v>
      </c>
      <c r="C1352" s="173">
        <v>0</v>
      </c>
    </row>
    <row r="1353" spans="1:3" ht="15" customHeight="1">
      <c r="A1353" s="173">
        <v>2220399</v>
      </c>
      <c r="B1353" s="173" t="s">
        <v>1085</v>
      </c>
      <c r="C1353" s="173">
        <v>0</v>
      </c>
    </row>
    <row r="1354" spans="1:3" ht="15" customHeight="1">
      <c r="A1354" s="173">
        <v>22204</v>
      </c>
      <c r="B1354" s="173" t="s">
        <v>1086</v>
      </c>
      <c r="C1354" s="173">
        <f>SUM(C1355:C1359)</f>
        <v>0</v>
      </c>
    </row>
    <row r="1355" spans="1:3" ht="15" customHeight="1">
      <c r="A1355" s="173">
        <v>2220401</v>
      </c>
      <c r="B1355" s="173" t="s">
        <v>1087</v>
      </c>
      <c r="C1355" s="173">
        <v>0</v>
      </c>
    </row>
    <row r="1356" spans="1:3" ht="15" customHeight="1">
      <c r="A1356" s="173">
        <v>2220402</v>
      </c>
      <c r="B1356" s="173" t="s">
        <v>1088</v>
      </c>
      <c r="C1356" s="173">
        <v>0</v>
      </c>
    </row>
    <row r="1357" spans="1:3" ht="15" customHeight="1">
      <c r="A1357" s="173">
        <v>2220403</v>
      </c>
      <c r="B1357" s="173" t="s">
        <v>1089</v>
      </c>
      <c r="C1357" s="173">
        <v>0</v>
      </c>
    </row>
    <row r="1358" spans="1:3" ht="15" customHeight="1">
      <c r="A1358" s="173">
        <v>2220404</v>
      </c>
      <c r="B1358" s="173" t="s">
        <v>1090</v>
      </c>
      <c r="C1358" s="173">
        <v>0</v>
      </c>
    </row>
    <row r="1359" spans="1:3" ht="15" customHeight="1">
      <c r="A1359" s="173">
        <v>2220499</v>
      </c>
      <c r="B1359" s="173" t="s">
        <v>1091</v>
      </c>
      <c r="C1359" s="173">
        <v>0</v>
      </c>
    </row>
    <row r="1360" spans="1:3" ht="15" customHeight="1">
      <c r="A1360" s="173">
        <v>22205</v>
      </c>
      <c r="B1360" s="173" t="s">
        <v>1092</v>
      </c>
      <c r="C1360" s="173">
        <f>SUM(C1361:C1371)</f>
        <v>0</v>
      </c>
    </row>
    <row r="1361" spans="1:3" ht="15" customHeight="1">
      <c r="A1361" s="173">
        <v>2220501</v>
      </c>
      <c r="B1361" s="173" t="s">
        <v>1093</v>
      </c>
      <c r="C1361" s="173">
        <v>0</v>
      </c>
    </row>
    <row r="1362" spans="1:3" ht="15" customHeight="1">
      <c r="A1362" s="173">
        <v>2220502</v>
      </c>
      <c r="B1362" s="173" t="s">
        <v>1094</v>
      </c>
      <c r="C1362" s="173">
        <v>0</v>
      </c>
    </row>
    <row r="1363" spans="1:3" ht="15" customHeight="1">
      <c r="A1363" s="173">
        <v>2220503</v>
      </c>
      <c r="B1363" s="173" t="s">
        <v>1095</v>
      </c>
      <c r="C1363" s="173">
        <v>0</v>
      </c>
    </row>
    <row r="1364" spans="1:3" ht="15" customHeight="1">
      <c r="A1364" s="173">
        <v>2220504</v>
      </c>
      <c r="B1364" s="173" t="s">
        <v>1096</v>
      </c>
      <c r="C1364" s="173">
        <v>0</v>
      </c>
    </row>
    <row r="1365" spans="1:3" ht="15" customHeight="1">
      <c r="A1365" s="173">
        <v>2220505</v>
      </c>
      <c r="B1365" s="173" t="s">
        <v>1097</v>
      </c>
      <c r="C1365" s="173">
        <v>0</v>
      </c>
    </row>
    <row r="1366" spans="1:3" ht="15" customHeight="1">
      <c r="A1366" s="173">
        <v>2220506</v>
      </c>
      <c r="B1366" s="173" t="s">
        <v>1098</v>
      </c>
      <c r="C1366" s="173">
        <v>0</v>
      </c>
    </row>
    <row r="1367" spans="1:3" ht="15" customHeight="1">
      <c r="A1367" s="173">
        <v>2220507</v>
      </c>
      <c r="B1367" s="173" t="s">
        <v>1099</v>
      </c>
      <c r="C1367" s="173">
        <v>0</v>
      </c>
    </row>
    <row r="1368" spans="1:3" ht="15" customHeight="1">
      <c r="A1368" s="173">
        <v>2220508</v>
      </c>
      <c r="B1368" s="173" t="s">
        <v>1100</v>
      </c>
      <c r="C1368" s="173">
        <v>0</v>
      </c>
    </row>
    <row r="1369" spans="1:3" ht="15" customHeight="1">
      <c r="A1369" s="173">
        <v>2220509</v>
      </c>
      <c r="B1369" s="173" t="s">
        <v>1101</v>
      </c>
      <c r="C1369" s="173">
        <v>0</v>
      </c>
    </row>
    <row r="1370" spans="1:3" ht="15" customHeight="1">
      <c r="A1370" s="173">
        <v>2220510</v>
      </c>
      <c r="B1370" s="173" t="s">
        <v>1102</v>
      </c>
      <c r="C1370" s="173">
        <v>0</v>
      </c>
    </row>
    <row r="1371" spans="1:3" ht="15" customHeight="1">
      <c r="A1371" s="173">
        <v>2220599</v>
      </c>
      <c r="B1371" s="173" t="s">
        <v>1103</v>
      </c>
      <c r="C1371" s="173">
        <v>0</v>
      </c>
    </row>
    <row r="1372" spans="1:3" ht="15" customHeight="1">
      <c r="A1372" s="173">
        <v>229</v>
      </c>
      <c r="B1372" s="173" t="s">
        <v>1104</v>
      </c>
      <c r="C1372" s="173">
        <f>C1373</f>
        <v>1224</v>
      </c>
    </row>
    <row r="1373" spans="1:3" ht="15" customHeight="1">
      <c r="A1373" s="173">
        <v>22999</v>
      </c>
      <c r="B1373" s="173" t="s">
        <v>1105</v>
      </c>
      <c r="C1373" s="173">
        <f>C1374</f>
        <v>1224</v>
      </c>
    </row>
    <row r="1374" spans="1:3" ht="15" customHeight="1">
      <c r="A1374" s="173">
        <v>2299901</v>
      </c>
      <c r="B1374" s="173" t="s">
        <v>1106</v>
      </c>
      <c r="C1374" s="173">
        <v>1224</v>
      </c>
    </row>
    <row r="1375" spans="1:3" ht="15" customHeight="1">
      <c r="A1375" s="173">
        <v>232</v>
      </c>
      <c r="B1375" s="173" t="s">
        <v>1107</v>
      </c>
      <c r="C1375" s="173">
        <f>SUM(C1376,C1377,C1378)</f>
        <v>361</v>
      </c>
    </row>
    <row r="1376" spans="1:3" ht="15" customHeight="1">
      <c r="A1376" s="173">
        <v>23201</v>
      </c>
      <c r="B1376" s="173" t="s">
        <v>1108</v>
      </c>
      <c r="C1376" s="173">
        <v>0</v>
      </c>
    </row>
    <row r="1377" spans="1:3" ht="15" customHeight="1">
      <c r="A1377" s="173">
        <v>23202</v>
      </c>
      <c r="B1377" s="173" t="s">
        <v>1109</v>
      </c>
      <c r="C1377" s="173">
        <v>0</v>
      </c>
    </row>
    <row r="1378" spans="1:3" ht="15" customHeight="1">
      <c r="A1378" s="173">
        <v>23203</v>
      </c>
      <c r="B1378" s="173" t="s">
        <v>1110</v>
      </c>
      <c r="C1378" s="173">
        <f>SUM(C1379:C1382)</f>
        <v>361</v>
      </c>
    </row>
    <row r="1379" spans="1:3" ht="15" customHeight="1">
      <c r="A1379" s="173">
        <v>2320301</v>
      </c>
      <c r="B1379" s="173" t="s">
        <v>1111</v>
      </c>
      <c r="C1379" s="173">
        <v>361</v>
      </c>
    </row>
    <row r="1380" spans="1:3" ht="15" customHeight="1">
      <c r="A1380" s="173">
        <v>2320302</v>
      </c>
      <c r="B1380" s="173" t="s">
        <v>1112</v>
      </c>
      <c r="C1380" s="173">
        <v>0</v>
      </c>
    </row>
    <row r="1381" spans="1:3" ht="15" customHeight="1">
      <c r="A1381" s="173">
        <v>2320303</v>
      </c>
      <c r="B1381" s="173" t="s">
        <v>1113</v>
      </c>
      <c r="C1381" s="173">
        <v>0</v>
      </c>
    </row>
    <row r="1382" spans="1:3" ht="15" customHeight="1">
      <c r="A1382" s="173">
        <v>2320304</v>
      </c>
      <c r="B1382" s="173" t="s">
        <v>1114</v>
      </c>
      <c r="C1382" s="173">
        <v>0</v>
      </c>
    </row>
    <row r="1383" spans="1:3" ht="15" customHeight="1">
      <c r="A1383" s="173">
        <v>233</v>
      </c>
      <c r="B1383" s="173" t="s">
        <v>1115</v>
      </c>
      <c r="C1383" s="173">
        <f>C1384+C1385+C1386</f>
        <v>0</v>
      </c>
    </row>
    <row r="1384" spans="1:3" ht="15" customHeight="1">
      <c r="A1384" s="173">
        <v>23301</v>
      </c>
      <c r="B1384" s="173" t="s">
        <v>1116</v>
      </c>
      <c r="C1384" s="173">
        <v>0</v>
      </c>
    </row>
    <row r="1385" spans="1:3" ht="15" customHeight="1">
      <c r="A1385" s="173">
        <v>23302</v>
      </c>
      <c r="B1385" s="173" t="s">
        <v>1117</v>
      </c>
      <c r="C1385" s="173">
        <v>0</v>
      </c>
    </row>
    <row r="1386" spans="1:3" ht="15" customHeight="1">
      <c r="A1386" s="173">
        <v>23303</v>
      </c>
      <c r="B1386" s="173" t="s">
        <v>1118</v>
      </c>
      <c r="C1386" s="173">
        <v>0</v>
      </c>
    </row>
    <row r="1387" spans="1:3" ht="15" customHeight="1"/>
    <row r="1388" spans="1:3" ht="15" customHeight="1"/>
    <row r="1389" spans="1:3" ht="15" customHeight="1"/>
    <row r="1390" spans="1:3" ht="15" customHeight="1"/>
    <row r="1391" spans="1:3" ht="15" customHeight="1"/>
    <row r="1392" spans="1:3" ht="15" customHeight="1"/>
    <row r="1393" ht="15" customHeight="1"/>
    <row r="1394" ht="15" customHeight="1"/>
    <row r="1395" ht="19.5" customHeight="1"/>
    <row r="1396" ht="19.5" customHeight="1"/>
    <row r="1397" ht="19.5" customHeight="1"/>
    <row r="1398" ht="19.5" customHeight="1"/>
    <row r="1399" ht="19.5" customHeight="1"/>
    <row r="1400" ht="19.5" customHeight="1"/>
    <row r="1401" ht="19.5" customHeight="1"/>
    <row r="1402" ht="19.5" customHeight="1"/>
    <row r="1403" ht="19.5" customHeight="1"/>
    <row r="1404" ht="19.5" customHeight="1"/>
    <row r="1405" ht="19.5" customHeight="1"/>
    <row r="1406" ht="19.5" customHeight="1"/>
    <row r="1407" ht="19.5" customHeight="1"/>
    <row r="1408" ht="19.5" customHeight="1"/>
    <row r="1409" ht="19.5" customHeight="1"/>
    <row r="1410" ht="19.5" customHeight="1"/>
  </sheetData>
  <mergeCells count="2">
    <mergeCell ref="A2:C2"/>
    <mergeCell ref="A3:C3"/>
  </mergeCells>
  <phoneticPr fontId="30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09"/>
  <sheetViews>
    <sheetView workbookViewId="0">
      <selection activeCell="F17" sqref="F17"/>
    </sheetView>
  </sheetViews>
  <sheetFormatPr defaultColWidth="9" defaultRowHeight="15.75"/>
  <cols>
    <col min="1" max="1" width="21" style="44" customWidth="1"/>
    <col min="2" max="2" width="41.125" style="44" customWidth="1"/>
    <col min="3" max="3" width="17.25" style="127" customWidth="1"/>
    <col min="4" max="16384" width="9" style="44"/>
  </cols>
  <sheetData>
    <row r="1" spans="1:3" ht="21" customHeight="1">
      <c r="A1" s="40" t="s">
        <v>1258</v>
      </c>
    </row>
    <row r="2" spans="1:3" ht="24.75" customHeight="1">
      <c r="A2" s="182" t="s">
        <v>1476</v>
      </c>
      <c r="B2" s="183"/>
      <c r="C2" s="183"/>
    </row>
    <row r="3" spans="1:3" s="40" customFormat="1" ht="24" customHeight="1">
      <c r="C3" s="46" t="s">
        <v>6</v>
      </c>
    </row>
    <row r="4" spans="1:3" s="41" customFormat="1" ht="15" customHeight="1">
      <c r="A4" s="47" t="s">
        <v>28</v>
      </c>
      <c r="B4" s="47" t="s">
        <v>29</v>
      </c>
      <c r="C4" s="98" t="s">
        <v>65</v>
      </c>
    </row>
    <row r="5" spans="1:3" s="41" customFormat="1" ht="15" customHeight="1">
      <c r="A5" s="157" t="s">
        <v>1317</v>
      </c>
      <c r="B5" s="157" t="s">
        <v>1119</v>
      </c>
      <c r="C5" s="47">
        <v>72213</v>
      </c>
    </row>
    <row r="6" spans="1:3" s="41" customFormat="1" ht="15" customHeight="1">
      <c r="A6" s="157" t="s">
        <v>1318</v>
      </c>
      <c r="B6" s="157" t="s">
        <v>1120</v>
      </c>
      <c r="C6" s="47">
        <v>22627</v>
      </c>
    </row>
    <row r="7" spans="1:3" s="41" customFormat="1" ht="15" customHeight="1">
      <c r="A7" s="157" t="s">
        <v>1319</v>
      </c>
      <c r="B7" s="157" t="s">
        <v>1121</v>
      </c>
      <c r="C7" s="47">
        <v>23171</v>
      </c>
    </row>
    <row r="8" spans="1:3" s="41" customFormat="1" ht="15" customHeight="1">
      <c r="A8" s="157" t="s">
        <v>1320</v>
      </c>
      <c r="B8" s="157" t="s">
        <v>1122</v>
      </c>
      <c r="C8" s="47">
        <v>1691</v>
      </c>
    </row>
    <row r="9" spans="1:3" s="41" customFormat="1" ht="15" customHeight="1">
      <c r="A9" s="157" t="s">
        <v>1321</v>
      </c>
      <c r="B9" s="157" t="s">
        <v>1123</v>
      </c>
      <c r="C9" s="47">
        <v>7502</v>
      </c>
    </row>
    <row r="10" spans="1:3" s="41" customFormat="1" ht="15" customHeight="1">
      <c r="A10" s="157" t="s">
        <v>1322</v>
      </c>
      <c r="B10" s="157" t="s">
        <v>1124</v>
      </c>
      <c r="C10" s="47">
        <v>0</v>
      </c>
    </row>
    <row r="11" spans="1:3" s="41" customFormat="1" ht="15" customHeight="1">
      <c r="A11" s="157" t="s">
        <v>1323</v>
      </c>
      <c r="B11" s="157" t="s">
        <v>1125</v>
      </c>
      <c r="C11" s="47">
        <v>9101</v>
      </c>
    </row>
    <row r="12" spans="1:3" s="41" customFormat="1" ht="15" customHeight="1">
      <c r="A12" s="157">
        <v>30108</v>
      </c>
      <c r="B12" s="157" t="s">
        <v>1126</v>
      </c>
      <c r="C12" s="47">
        <v>5729</v>
      </c>
    </row>
    <row r="13" spans="1:3" s="41" customFormat="1" ht="15" customHeight="1">
      <c r="A13" s="157">
        <v>30109</v>
      </c>
      <c r="B13" s="157" t="s">
        <v>1127</v>
      </c>
      <c r="C13" s="47">
        <v>265</v>
      </c>
    </row>
    <row r="14" spans="1:3" s="41" customFormat="1" ht="15" customHeight="1">
      <c r="A14" s="157">
        <v>30199</v>
      </c>
      <c r="B14" s="157" t="s">
        <v>1128</v>
      </c>
      <c r="C14" s="47">
        <v>2127</v>
      </c>
    </row>
    <row r="15" spans="1:3" s="41" customFormat="1" ht="15" customHeight="1">
      <c r="A15" s="157" t="s">
        <v>1324</v>
      </c>
      <c r="B15" s="157" t="s">
        <v>1129</v>
      </c>
      <c r="C15" s="47">
        <v>53105</v>
      </c>
    </row>
    <row r="16" spans="1:3" s="41" customFormat="1" ht="15" customHeight="1">
      <c r="A16" s="157" t="s">
        <v>1325</v>
      </c>
      <c r="B16" s="157" t="s">
        <v>1130</v>
      </c>
      <c r="C16" s="47">
        <v>4228</v>
      </c>
    </row>
    <row r="17" spans="1:3" s="41" customFormat="1" ht="15" customHeight="1">
      <c r="A17" s="157" t="s">
        <v>1326</v>
      </c>
      <c r="B17" s="157" t="s">
        <v>1131</v>
      </c>
      <c r="C17" s="47">
        <v>274</v>
      </c>
    </row>
    <row r="18" spans="1:3" s="41" customFormat="1" ht="15" customHeight="1">
      <c r="A18" s="157" t="s">
        <v>1327</v>
      </c>
      <c r="B18" s="157" t="s">
        <v>1132</v>
      </c>
      <c r="C18" s="47">
        <v>3</v>
      </c>
    </row>
    <row r="19" spans="1:3" s="41" customFormat="1" ht="15" customHeight="1">
      <c r="A19" s="157" t="s">
        <v>1328</v>
      </c>
      <c r="B19" s="157" t="s">
        <v>1133</v>
      </c>
      <c r="C19" s="47">
        <v>0</v>
      </c>
    </row>
    <row r="20" spans="1:3" s="41" customFormat="1" ht="15" customHeight="1">
      <c r="A20" s="157" t="s">
        <v>1329</v>
      </c>
      <c r="B20" s="157" t="s">
        <v>1134</v>
      </c>
      <c r="C20" s="47">
        <v>102</v>
      </c>
    </row>
    <row r="21" spans="1:3" s="41" customFormat="1" ht="15" customHeight="1">
      <c r="A21" s="157" t="s">
        <v>1330</v>
      </c>
      <c r="B21" s="157" t="s">
        <v>1135</v>
      </c>
      <c r="C21" s="47">
        <v>525</v>
      </c>
    </row>
    <row r="22" spans="1:3" s="41" customFormat="1" ht="15" customHeight="1">
      <c r="A22" s="157" t="s">
        <v>1331</v>
      </c>
      <c r="B22" s="157" t="s">
        <v>1136</v>
      </c>
      <c r="C22" s="47">
        <v>887</v>
      </c>
    </row>
    <row r="23" spans="1:3" s="41" customFormat="1" ht="15" customHeight="1">
      <c r="A23" s="157" t="s">
        <v>1332</v>
      </c>
      <c r="B23" s="157" t="s">
        <v>1137</v>
      </c>
      <c r="C23" s="47">
        <v>1219</v>
      </c>
    </row>
    <row r="24" spans="1:3" s="41" customFormat="1" ht="15" customHeight="1">
      <c r="A24" s="157" t="s">
        <v>1333</v>
      </c>
      <c r="B24" s="157" t="s">
        <v>1138</v>
      </c>
      <c r="C24" s="47">
        <v>148</v>
      </c>
    </row>
    <row r="25" spans="1:3" s="41" customFormat="1" ht="15" customHeight="1">
      <c r="A25" s="157" t="s">
        <v>1334</v>
      </c>
      <c r="B25" s="157" t="s">
        <v>1139</v>
      </c>
      <c r="C25" s="47">
        <v>253</v>
      </c>
    </row>
    <row r="26" spans="1:3" s="41" customFormat="1" ht="15" customHeight="1">
      <c r="A26" s="157" t="s">
        <v>1335</v>
      </c>
      <c r="B26" s="157" t="s">
        <v>1140</v>
      </c>
      <c r="C26" s="47">
        <v>9</v>
      </c>
    </row>
    <row r="27" spans="1:3" s="41" customFormat="1" ht="15" customHeight="1">
      <c r="A27" s="157" t="s">
        <v>1336</v>
      </c>
      <c r="B27" s="157" t="s">
        <v>1141</v>
      </c>
      <c r="C27" s="47">
        <v>938</v>
      </c>
    </row>
    <row r="28" spans="1:3" s="41" customFormat="1" ht="15" customHeight="1">
      <c r="A28" s="157" t="s">
        <v>1337</v>
      </c>
      <c r="B28" s="157" t="s">
        <v>1142</v>
      </c>
      <c r="C28" s="47">
        <v>117</v>
      </c>
    </row>
    <row r="29" spans="1:3" s="41" customFormat="1" ht="15" customHeight="1">
      <c r="A29" s="157" t="s">
        <v>1338</v>
      </c>
      <c r="B29" s="157" t="s">
        <v>1143</v>
      </c>
      <c r="C29" s="47">
        <v>197</v>
      </c>
    </row>
    <row r="30" spans="1:3" s="41" customFormat="1" ht="15" customHeight="1">
      <c r="A30" s="157" t="s">
        <v>1339</v>
      </c>
      <c r="B30" s="157" t="s">
        <v>1144</v>
      </c>
      <c r="C30" s="47">
        <v>106</v>
      </c>
    </row>
    <row r="31" spans="1:3" s="41" customFormat="1" ht="15" customHeight="1">
      <c r="A31" s="157" t="s">
        <v>1340</v>
      </c>
      <c r="B31" s="157" t="s">
        <v>1145</v>
      </c>
      <c r="C31" s="47">
        <v>1</v>
      </c>
    </row>
    <row r="32" spans="1:3" s="41" customFormat="1" ht="15" customHeight="1">
      <c r="A32" s="157" t="s">
        <v>1341</v>
      </c>
      <c r="B32" s="157" t="s">
        <v>1146</v>
      </c>
      <c r="C32" s="47">
        <v>2054</v>
      </c>
    </row>
    <row r="33" spans="1:3" s="41" customFormat="1" ht="15" customHeight="1">
      <c r="A33" s="157" t="s">
        <v>1342</v>
      </c>
      <c r="B33" s="157" t="s">
        <v>1147</v>
      </c>
      <c r="C33" s="47">
        <v>223</v>
      </c>
    </row>
    <row r="34" spans="1:3" s="41" customFormat="1" ht="15" customHeight="1">
      <c r="A34" s="157" t="s">
        <v>1343</v>
      </c>
      <c r="B34" s="157" t="s">
        <v>1148</v>
      </c>
      <c r="C34" s="47">
        <v>0</v>
      </c>
    </row>
    <row r="35" spans="1:3" s="41" customFormat="1" ht="15" customHeight="1">
      <c r="A35" s="157" t="s">
        <v>1344</v>
      </c>
      <c r="B35" s="157" t="s">
        <v>1149</v>
      </c>
      <c r="C35" s="47">
        <v>4098</v>
      </c>
    </row>
    <row r="36" spans="1:3" s="41" customFormat="1" ht="15" customHeight="1">
      <c r="A36" s="157" t="s">
        <v>1345</v>
      </c>
      <c r="B36" s="157" t="s">
        <v>1150</v>
      </c>
      <c r="C36" s="47">
        <v>1257</v>
      </c>
    </row>
    <row r="37" spans="1:3" s="41" customFormat="1" ht="15" customHeight="1">
      <c r="A37" s="157" t="s">
        <v>1346</v>
      </c>
      <c r="B37" s="157" t="s">
        <v>1151</v>
      </c>
      <c r="C37" s="47">
        <v>190</v>
      </c>
    </row>
    <row r="38" spans="1:3" s="41" customFormat="1" ht="15" customHeight="1">
      <c r="A38" s="157" t="s">
        <v>1347</v>
      </c>
      <c r="B38" s="157" t="s">
        <v>1152</v>
      </c>
      <c r="C38" s="47">
        <v>126</v>
      </c>
    </row>
    <row r="39" spans="1:3" s="41" customFormat="1" ht="15" customHeight="1">
      <c r="A39" s="157" t="s">
        <v>1348</v>
      </c>
      <c r="B39" s="157" t="s">
        <v>1153</v>
      </c>
      <c r="C39" s="47">
        <v>267</v>
      </c>
    </row>
    <row r="40" spans="1:3" s="41" customFormat="1" ht="15" customHeight="1">
      <c r="A40" s="157" t="s">
        <v>1349</v>
      </c>
      <c r="B40" s="157" t="s">
        <v>1154</v>
      </c>
      <c r="C40" s="47">
        <v>1179</v>
      </c>
    </row>
    <row r="41" spans="1:3" s="41" customFormat="1" ht="15" customHeight="1">
      <c r="A41" s="157" t="s">
        <v>1350</v>
      </c>
      <c r="B41" s="157" t="s">
        <v>1155</v>
      </c>
      <c r="C41" s="47">
        <v>0</v>
      </c>
    </row>
    <row r="42" spans="1:3" s="41" customFormat="1" ht="15" customHeight="1">
      <c r="A42" s="157" t="s">
        <v>1351</v>
      </c>
      <c r="B42" s="157" t="s">
        <v>1156</v>
      </c>
      <c r="C42" s="47">
        <v>34704</v>
      </c>
    </row>
    <row r="43" spans="1:3" s="41" customFormat="1" ht="15" customHeight="1">
      <c r="A43" s="157" t="s">
        <v>1352</v>
      </c>
      <c r="B43" s="157" t="s">
        <v>1157</v>
      </c>
      <c r="C43" s="47">
        <v>44334</v>
      </c>
    </row>
    <row r="44" spans="1:3" s="41" customFormat="1" ht="15" customHeight="1">
      <c r="A44" s="157" t="s">
        <v>1353</v>
      </c>
      <c r="B44" s="157" t="s">
        <v>1158</v>
      </c>
      <c r="C44" s="47">
        <v>159</v>
      </c>
    </row>
    <row r="45" spans="1:3" s="41" customFormat="1" ht="15" customHeight="1">
      <c r="A45" s="157" t="s">
        <v>1354</v>
      </c>
      <c r="B45" s="157" t="s">
        <v>1159</v>
      </c>
      <c r="C45" s="47">
        <v>10305</v>
      </c>
    </row>
    <row r="46" spans="1:3" s="41" customFormat="1" ht="15" customHeight="1">
      <c r="A46" s="157" t="s">
        <v>1355</v>
      </c>
      <c r="B46" s="157" t="s">
        <v>1160</v>
      </c>
      <c r="C46" s="47">
        <v>3</v>
      </c>
    </row>
    <row r="47" spans="1:3" s="41" customFormat="1" ht="15" customHeight="1">
      <c r="A47" s="157" t="s">
        <v>1356</v>
      </c>
      <c r="B47" s="157" t="s">
        <v>1161</v>
      </c>
      <c r="C47" s="47">
        <v>2743</v>
      </c>
    </row>
    <row r="48" spans="1:3" s="41" customFormat="1" ht="15" customHeight="1">
      <c r="A48" s="157" t="s">
        <v>1357</v>
      </c>
      <c r="B48" s="157" t="s">
        <v>1162</v>
      </c>
      <c r="C48" s="47">
        <v>19599</v>
      </c>
    </row>
    <row r="49" spans="1:3" s="41" customFormat="1" ht="15" customHeight="1">
      <c r="A49" s="157" t="s">
        <v>1358</v>
      </c>
      <c r="B49" s="157" t="s">
        <v>1163</v>
      </c>
      <c r="C49" s="47">
        <v>228</v>
      </c>
    </row>
    <row r="50" spans="1:3" s="41" customFormat="1" ht="15" customHeight="1">
      <c r="A50" s="157" t="s">
        <v>1359</v>
      </c>
      <c r="B50" s="157" t="s">
        <v>1164</v>
      </c>
      <c r="C50" s="47">
        <v>1214</v>
      </c>
    </row>
    <row r="51" spans="1:3" s="41" customFormat="1" ht="15" customHeight="1">
      <c r="A51" s="157" t="s">
        <v>1360</v>
      </c>
      <c r="B51" s="157" t="s">
        <v>1165</v>
      </c>
      <c r="C51" s="47">
        <v>82</v>
      </c>
    </row>
    <row r="52" spans="1:3" s="41" customFormat="1" ht="15" customHeight="1">
      <c r="A52" s="157" t="s">
        <v>1361</v>
      </c>
      <c r="B52" s="157" t="s">
        <v>1166</v>
      </c>
      <c r="C52" s="47">
        <v>286</v>
      </c>
    </row>
    <row r="53" spans="1:3" s="41" customFormat="1" ht="15" customHeight="1">
      <c r="A53" s="157" t="s">
        <v>1362</v>
      </c>
      <c r="B53" s="157" t="s">
        <v>1167</v>
      </c>
      <c r="C53" s="47">
        <v>2182</v>
      </c>
    </row>
    <row r="54" spans="1:3" s="41" customFormat="1" ht="15" customHeight="1">
      <c r="A54" s="157" t="s">
        <v>1363</v>
      </c>
      <c r="B54" s="157" t="s">
        <v>1168</v>
      </c>
      <c r="C54" s="47">
        <v>4817</v>
      </c>
    </row>
    <row r="55" spans="1:3" s="41" customFormat="1" ht="15" customHeight="1">
      <c r="A55" s="157" t="s">
        <v>1364</v>
      </c>
      <c r="B55" s="157" t="s">
        <v>1169</v>
      </c>
      <c r="C55" s="47">
        <v>5</v>
      </c>
    </row>
    <row r="56" spans="1:3" s="41" customFormat="1" ht="15" customHeight="1">
      <c r="A56" s="157" t="s">
        <v>1365</v>
      </c>
      <c r="B56" s="157" t="s">
        <v>1170</v>
      </c>
      <c r="C56" s="47">
        <v>0</v>
      </c>
    </row>
    <row r="57" spans="1:3" s="41" customFormat="1" ht="15" customHeight="1">
      <c r="A57" s="157">
        <v>30314</v>
      </c>
      <c r="B57" s="157" t="s">
        <v>1171</v>
      </c>
      <c r="C57" s="47">
        <v>1883</v>
      </c>
    </row>
    <row r="58" spans="1:3" s="41" customFormat="1" ht="15" customHeight="1">
      <c r="A58" s="157">
        <v>30315</v>
      </c>
      <c r="B58" s="157" t="s">
        <v>1172</v>
      </c>
      <c r="C58" s="47">
        <v>677</v>
      </c>
    </row>
    <row r="59" spans="1:3" s="41" customFormat="1" ht="15" customHeight="1">
      <c r="A59" s="157" t="s">
        <v>1366</v>
      </c>
      <c r="B59" s="157" t="s">
        <v>1173</v>
      </c>
      <c r="C59" s="47">
        <v>151</v>
      </c>
    </row>
    <row r="60" spans="1:3" s="41" customFormat="1" ht="15" customHeight="1">
      <c r="A60" s="157" t="s">
        <v>1367</v>
      </c>
      <c r="B60" s="157" t="s">
        <v>1174</v>
      </c>
      <c r="C60" s="47">
        <v>5182</v>
      </c>
    </row>
    <row r="61" spans="1:3" s="41" customFormat="1" ht="15" customHeight="1">
      <c r="A61" s="157" t="s">
        <v>1368</v>
      </c>
      <c r="B61" s="157" t="s">
        <v>1175</v>
      </c>
      <c r="C61" s="47">
        <v>4968</v>
      </c>
    </row>
    <row r="62" spans="1:3" s="41" customFormat="1" ht="15" customHeight="1">
      <c r="A62" s="157" t="s">
        <v>1369</v>
      </c>
      <c r="B62" s="157" t="s">
        <v>1176</v>
      </c>
      <c r="C62" s="47">
        <v>214</v>
      </c>
    </row>
    <row r="63" spans="1:3" s="41" customFormat="1" ht="15" customHeight="1">
      <c r="A63" s="157" t="s">
        <v>1370</v>
      </c>
      <c r="B63" s="157" t="s">
        <v>1177</v>
      </c>
      <c r="C63" s="47">
        <v>0</v>
      </c>
    </row>
    <row r="64" spans="1:3" s="41" customFormat="1" ht="15" customHeight="1">
      <c r="A64" s="157" t="s">
        <v>1371</v>
      </c>
      <c r="B64" s="157" t="s">
        <v>1178</v>
      </c>
      <c r="C64" s="47">
        <v>0</v>
      </c>
    </row>
    <row r="65" spans="1:3" s="41" customFormat="1" ht="15" customHeight="1">
      <c r="A65" s="157" t="s">
        <v>1372</v>
      </c>
      <c r="B65" s="157" t="s">
        <v>1179</v>
      </c>
      <c r="C65" s="47">
        <v>0</v>
      </c>
    </row>
    <row r="66" spans="1:3" s="41" customFormat="1" ht="15" customHeight="1">
      <c r="A66" s="157" t="s">
        <v>1373</v>
      </c>
      <c r="B66" s="157" t="s">
        <v>1180</v>
      </c>
      <c r="C66" s="47">
        <v>0</v>
      </c>
    </row>
    <row r="67" spans="1:3" s="41" customFormat="1" ht="15" customHeight="1">
      <c r="A67" s="157" t="s">
        <v>1374</v>
      </c>
      <c r="B67" s="157" t="s">
        <v>1181</v>
      </c>
      <c r="C67" s="47">
        <v>0</v>
      </c>
    </row>
    <row r="68" spans="1:3" s="41" customFormat="1" ht="15" customHeight="1">
      <c r="A68" s="157" t="s">
        <v>1375</v>
      </c>
      <c r="B68" s="157" t="s">
        <v>1182</v>
      </c>
      <c r="C68" s="47">
        <v>361</v>
      </c>
    </row>
    <row r="69" spans="1:3" s="41" customFormat="1" ht="15" customHeight="1">
      <c r="A69" s="157" t="s">
        <v>1376</v>
      </c>
      <c r="B69" s="157" t="s">
        <v>1183</v>
      </c>
      <c r="C69" s="47">
        <v>361</v>
      </c>
    </row>
    <row r="70" spans="1:3" s="41" customFormat="1" ht="15" customHeight="1">
      <c r="A70" s="157" t="s">
        <v>1377</v>
      </c>
      <c r="B70" s="157" t="s">
        <v>1184</v>
      </c>
      <c r="C70" s="47">
        <v>0</v>
      </c>
    </row>
    <row r="71" spans="1:3" s="41" customFormat="1" ht="15" customHeight="1">
      <c r="A71" s="157">
        <v>308</v>
      </c>
      <c r="B71" s="157" t="s">
        <v>1477</v>
      </c>
      <c r="C71" s="47"/>
    </row>
    <row r="72" spans="1:3" s="41" customFormat="1" ht="15" customHeight="1">
      <c r="A72" s="157">
        <v>30801</v>
      </c>
      <c r="B72" s="157" t="s">
        <v>1478</v>
      </c>
      <c r="C72" s="47"/>
    </row>
    <row r="73" spans="1:3" s="41" customFormat="1" ht="15" customHeight="1">
      <c r="A73" s="157">
        <v>30802</v>
      </c>
      <c r="B73" s="157" t="s">
        <v>1479</v>
      </c>
      <c r="C73" s="47"/>
    </row>
    <row r="74" spans="1:3" s="41" customFormat="1" ht="15" customHeight="1">
      <c r="A74" s="157" t="s">
        <v>1378</v>
      </c>
      <c r="B74" s="157" t="s">
        <v>1185</v>
      </c>
      <c r="C74" s="47">
        <v>0</v>
      </c>
    </row>
    <row r="75" spans="1:3" s="41" customFormat="1" ht="15" customHeight="1">
      <c r="A75" s="157" t="s">
        <v>1379</v>
      </c>
      <c r="B75" s="157" t="s">
        <v>1186</v>
      </c>
      <c r="C75" s="47">
        <v>0</v>
      </c>
    </row>
    <row r="76" spans="1:3" s="41" customFormat="1" ht="15" customHeight="1">
      <c r="A76" s="157" t="s">
        <v>1380</v>
      </c>
      <c r="B76" s="157" t="s">
        <v>1187</v>
      </c>
      <c r="C76" s="47">
        <v>0</v>
      </c>
    </row>
    <row r="77" spans="1:3" s="41" customFormat="1" ht="15" customHeight="1">
      <c r="A77" s="157" t="s">
        <v>1381</v>
      </c>
      <c r="B77" s="157" t="s">
        <v>1188</v>
      </c>
      <c r="C77" s="47">
        <v>0</v>
      </c>
    </row>
    <row r="78" spans="1:3" s="41" customFormat="1" ht="15" customHeight="1">
      <c r="A78" s="157" t="s">
        <v>1382</v>
      </c>
      <c r="B78" s="157" t="s">
        <v>1189</v>
      </c>
      <c r="C78" s="47">
        <v>0</v>
      </c>
    </row>
    <row r="79" spans="1:3" s="41" customFormat="1" ht="15" customHeight="1">
      <c r="A79" s="157" t="s">
        <v>1383</v>
      </c>
      <c r="B79" s="157" t="s">
        <v>1190</v>
      </c>
      <c r="C79" s="47">
        <v>0</v>
      </c>
    </row>
    <row r="80" spans="1:3" s="41" customFormat="1" ht="15" customHeight="1">
      <c r="A80" s="157" t="s">
        <v>1384</v>
      </c>
      <c r="B80" s="157" t="s">
        <v>1191</v>
      </c>
      <c r="C80" s="47">
        <v>0</v>
      </c>
    </row>
    <row r="81" spans="1:3" s="41" customFormat="1" ht="15" customHeight="1">
      <c r="A81" s="157" t="s">
        <v>1385</v>
      </c>
      <c r="B81" s="157" t="s">
        <v>1192</v>
      </c>
      <c r="C81" s="47">
        <v>0</v>
      </c>
    </row>
    <row r="82" spans="1:3" s="41" customFormat="1" ht="15" customHeight="1">
      <c r="A82" s="157" t="s">
        <v>1386</v>
      </c>
      <c r="B82" s="157" t="s">
        <v>1193</v>
      </c>
      <c r="C82" s="47">
        <v>0</v>
      </c>
    </row>
    <row r="83" spans="1:3" s="41" customFormat="1" ht="15" customHeight="1">
      <c r="A83" s="157" t="s">
        <v>1387</v>
      </c>
      <c r="B83" s="157" t="s">
        <v>1194</v>
      </c>
      <c r="C83" s="47">
        <v>0</v>
      </c>
    </row>
    <row r="84" spans="1:3" s="41" customFormat="1" ht="15" customHeight="1">
      <c r="A84" s="157" t="s">
        <v>1388</v>
      </c>
      <c r="B84" s="157" t="s">
        <v>1195</v>
      </c>
      <c r="C84" s="47">
        <v>0</v>
      </c>
    </row>
    <row r="85" spans="1:3" s="41" customFormat="1" ht="15" customHeight="1">
      <c r="A85" s="157" t="s">
        <v>1389</v>
      </c>
      <c r="B85" s="157" t="s">
        <v>1196</v>
      </c>
      <c r="C85" s="47">
        <v>16996</v>
      </c>
    </row>
    <row r="86" spans="1:3" s="41" customFormat="1" ht="15" customHeight="1">
      <c r="A86" s="157" t="s">
        <v>1390</v>
      </c>
      <c r="B86" s="157" t="s">
        <v>1186</v>
      </c>
      <c r="C86" s="47">
        <v>7403</v>
      </c>
    </row>
    <row r="87" spans="1:3" s="41" customFormat="1" ht="15" customHeight="1">
      <c r="A87" s="157" t="s">
        <v>1391</v>
      </c>
      <c r="B87" s="157" t="s">
        <v>1187</v>
      </c>
      <c r="C87" s="47">
        <v>1179</v>
      </c>
    </row>
    <row r="88" spans="1:3" s="41" customFormat="1" ht="15" customHeight="1">
      <c r="A88" s="157" t="s">
        <v>1392</v>
      </c>
      <c r="B88" s="157" t="s">
        <v>1188</v>
      </c>
      <c r="C88" s="47">
        <v>234</v>
      </c>
    </row>
    <row r="89" spans="1:3" s="41" customFormat="1" ht="15" customHeight="1">
      <c r="A89" s="157" t="s">
        <v>1393</v>
      </c>
      <c r="B89" s="157" t="s">
        <v>1189</v>
      </c>
      <c r="C89" s="47">
        <v>1917</v>
      </c>
    </row>
    <row r="90" spans="1:3" s="41" customFormat="1" ht="15" customHeight="1">
      <c r="A90" s="157" t="s">
        <v>1394</v>
      </c>
      <c r="B90" s="157" t="s">
        <v>1190</v>
      </c>
      <c r="C90" s="47">
        <v>5539</v>
      </c>
    </row>
    <row r="91" spans="1:3" s="41" customFormat="1" ht="15" customHeight="1">
      <c r="A91" s="157" t="s">
        <v>1395</v>
      </c>
      <c r="B91" s="157" t="s">
        <v>1191</v>
      </c>
      <c r="C91" s="47">
        <v>397</v>
      </c>
    </row>
    <row r="92" spans="1:3" s="41" customFormat="1" ht="15" customHeight="1">
      <c r="A92" s="157" t="s">
        <v>1396</v>
      </c>
      <c r="B92" s="157" t="s">
        <v>1192</v>
      </c>
      <c r="C92" s="47">
        <v>0</v>
      </c>
    </row>
    <row r="93" spans="1:3" s="41" customFormat="1" ht="15" customHeight="1">
      <c r="A93" s="157" t="s">
        <v>1397</v>
      </c>
      <c r="B93" s="157" t="s">
        <v>1197</v>
      </c>
      <c r="C93" s="47">
        <v>0</v>
      </c>
    </row>
    <row r="94" spans="1:3" s="41" customFormat="1" ht="15" customHeight="1">
      <c r="A94" s="157" t="s">
        <v>1398</v>
      </c>
      <c r="B94" s="157" t="s">
        <v>1198</v>
      </c>
      <c r="C94" s="47">
        <v>0</v>
      </c>
    </row>
    <row r="95" spans="1:3" s="41" customFormat="1" ht="15" customHeight="1">
      <c r="A95" s="157" t="s">
        <v>1399</v>
      </c>
      <c r="B95" s="157" t="s">
        <v>1199</v>
      </c>
      <c r="C95" s="47">
        <v>154</v>
      </c>
    </row>
    <row r="96" spans="1:3" s="41" customFormat="1" ht="15" customHeight="1">
      <c r="A96" s="157" t="s">
        <v>1400</v>
      </c>
      <c r="B96" s="157" t="s">
        <v>1200</v>
      </c>
      <c r="C96" s="47">
        <v>0</v>
      </c>
    </row>
    <row r="97" spans="1:3" s="41" customFormat="1" ht="15" customHeight="1">
      <c r="A97" s="157" t="s">
        <v>1401</v>
      </c>
      <c r="B97" s="157" t="s">
        <v>1193</v>
      </c>
      <c r="C97" s="47">
        <v>0</v>
      </c>
    </row>
    <row r="98" spans="1:3" s="41" customFormat="1" ht="15" customHeight="1">
      <c r="A98" s="157" t="s">
        <v>1402</v>
      </c>
      <c r="B98" s="157" t="s">
        <v>1194</v>
      </c>
      <c r="C98" s="47">
        <v>0</v>
      </c>
    </row>
    <row r="99" spans="1:3" s="41" customFormat="1" ht="15" customHeight="1">
      <c r="A99" s="157" t="s">
        <v>1403</v>
      </c>
      <c r="B99" s="157" t="s">
        <v>1201</v>
      </c>
      <c r="C99" s="47">
        <v>0</v>
      </c>
    </row>
    <row r="100" spans="1:3" s="41" customFormat="1" ht="15" customHeight="1">
      <c r="A100" s="157" t="s">
        <v>1404</v>
      </c>
      <c r="B100" s="157" t="s">
        <v>1202</v>
      </c>
      <c r="C100" s="47">
        <v>173</v>
      </c>
    </row>
    <row r="101" spans="1:3" s="41" customFormat="1" ht="15" customHeight="1">
      <c r="A101" s="157" t="s">
        <v>1405</v>
      </c>
      <c r="B101" s="157" t="s">
        <v>1203</v>
      </c>
      <c r="C101" s="47">
        <v>140</v>
      </c>
    </row>
    <row r="102" spans="1:3" s="41" customFormat="1" ht="15" customHeight="1">
      <c r="A102" s="157" t="s">
        <v>1406</v>
      </c>
      <c r="B102" s="157" t="s">
        <v>1204</v>
      </c>
      <c r="C102" s="47">
        <v>0</v>
      </c>
    </row>
    <row r="103" spans="1:3" s="41" customFormat="1" ht="15" customHeight="1">
      <c r="A103" s="157" t="s">
        <v>1407</v>
      </c>
      <c r="B103" s="157" t="s">
        <v>1205</v>
      </c>
      <c r="C103" s="47">
        <v>0</v>
      </c>
    </row>
    <row r="104" spans="1:3" s="106" customFormat="1" ht="15" customHeight="1">
      <c r="A104" s="157" t="s">
        <v>1408</v>
      </c>
      <c r="B104" s="157" t="s">
        <v>500</v>
      </c>
      <c r="C104" s="47">
        <v>0</v>
      </c>
    </row>
    <row r="105" spans="1:3" s="96" customFormat="1" ht="15" customHeight="1">
      <c r="A105" s="157">
        <v>39904</v>
      </c>
      <c r="B105" s="157" t="s">
        <v>1480</v>
      </c>
      <c r="C105" s="47">
        <v>0</v>
      </c>
    </row>
    <row r="106" spans="1:3" s="40" customFormat="1" ht="15" customHeight="1">
      <c r="A106" s="157" t="s">
        <v>1409</v>
      </c>
      <c r="B106" s="157" t="s">
        <v>1206</v>
      </c>
      <c r="C106" s="47">
        <v>0</v>
      </c>
    </row>
    <row r="107" spans="1:3" s="41" customFormat="1" ht="15" customHeight="1">
      <c r="A107" s="157" t="s">
        <v>1410</v>
      </c>
      <c r="B107" s="157" t="s">
        <v>1207</v>
      </c>
      <c r="C107" s="47">
        <v>0</v>
      </c>
    </row>
    <row r="108" spans="1:3">
      <c r="A108" s="157" t="s">
        <v>1208</v>
      </c>
      <c r="B108" s="157" t="s">
        <v>979</v>
      </c>
      <c r="C108" s="47">
        <v>140</v>
      </c>
    </row>
    <row r="109" spans="1:3">
      <c r="A109" s="157"/>
      <c r="B109" s="157" t="s">
        <v>1257</v>
      </c>
      <c r="C109" s="47">
        <v>192331</v>
      </c>
    </row>
  </sheetData>
  <mergeCells count="1">
    <mergeCell ref="A2:C2"/>
  </mergeCells>
  <phoneticPr fontId="30" type="noConversion"/>
  <printOptions horizontalCentered="1"/>
  <pageMargins left="0.91944444444444495" right="0.74791666666666701" top="0.98402777777777795" bottom="0.98402777777777795" header="0.51180555555555596" footer="0.5118055555555559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A13" sqref="A13"/>
    </sheetView>
  </sheetViews>
  <sheetFormatPr defaultColWidth="7" defaultRowHeight="15"/>
  <cols>
    <col min="1" max="1" width="35.125" style="3" customWidth="1"/>
    <col min="2" max="2" width="28.125" style="3" customWidth="1"/>
    <col min="3" max="3" width="25.25" style="3" customWidth="1"/>
    <col min="4" max="4" width="27" style="3" customWidth="1"/>
    <col min="5" max="16384" width="7" style="5"/>
  </cols>
  <sheetData>
    <row r="1" spans="1:4" ht="21.75" customHeight="1">
      <c r="A1" s="9" t="s">
        <v>1259</v>
      </c>
      <c r="B1" s="9"/>
      <c r="C1" s="9"/>
      <c r="D1" s="9"/>
    </row>
    <row r="2" spans="1:4" ht="51.75" customHeight="1">
      <c r="A2" s="184" t="s">
        <v>1414</v>
      </c>
      <c r="B2" s="185"/>
      <c r="C2" s="185"/>
      <c r="D2" s="185"/>
    </row>
    <row r="3" spans="1:4">
      <c r="D3" s="61" t="s">
        <v>30</v>
      </c>
    </row>
    <row r="4" spans="1:4" s="71" customFormat="1" ht="39.75" customHeight="1">
      <c r="A4" s="72" t="s">
        <v>31</v>
      </c>
      <c r="B4" s="11" t="s">
        <v>32</v>
      </c>
      <c r="C4" s="11" t="s">
        <v>33</v>
      </c>
      <c r="D4" s="72" t="s">
        <v>20</v>
      </c>
    </row>
    <row r="5" spans="1:4" ht="39.75" customHeight="1">
      <c r="A5" s="73" t="s">
        <v>34</v>
      </c>
      <c r="B5" s="74"/>
      <c r="C5" s="74"/>
      <c r="D5" s="74"/>
    </row>
    <row r="6" spans="1:4" ht="39.75" customHeight="1">
      <c r="A6" s="73" t="s">
        <v>36</v>
      </c>
      <c r="B6" s="74"/>
      <c r="C6" s="74"/>
      <c r="D6" s="74"/>
    </row>
    <row r="7" spans="1:4" ht="39.75" customHeight="1">
      <c r="A7" s="73" t="s">
        <v>37</v>
      </c>
      <c r="B7" s="74"/>
      <c r="C7" s="74"/>
      <c r="D7" s="74"/>
    </row>
    <row r="8" spans="1:4" ht="39.75" customHeight="1">
      <c r="A8" s="73" t="s">
        <v>38</v>
      </c>
      <c r="B8" s="74"/>
      <c r="C8" s="74"/>
      <c r="D8" s="74"/>
    </row>
    <row r="9" spans="1:4" ht="39.75" customHeight="1">
      <c r="A9" s="73" t="s">
        <v>39</v>
      </c>
      <c r="B9" s="74"/>
      <c r="C9" s="74"/>
      <c r="D9" s="74"/>
    </row>
    <row r="10" spans="1:4" ht="39.75" customHeight="1">
      <c r="A10" s="73" t="s">
        <v>3</v>
      </c>
      <c r="B10" s="74"/>
      <c r="C10" s="74"/>
      <c r="D10" s="74"/>
    </row>
    <row r="11" spans="1:4" ht="39.75" customHeight="1">
      <c r="A11" s="73" t="s">
        <v>40</v>
      </c>
      <c r="B11" s="76"/>
      <c r="C11" s="76"/>
      <c r="D11" s="76"/>
    </row>
    <row r="12" spans="1:4" ht="39.75" customHeight="1">
      <c r="A12" s="11" t="s">
        <v>5</v>
      </c>
      <c r="B12" s="74"/>
      <c r="C12" s="74"/>
      <c r="D12" s="74"/>
    </row>
    <row r="13" spans="1:4" ht="19.5" customHeight="1">
      <c r="A13" s="3" t="s">
        <v>1531</v>
      </c>
    </row>
    <row r="14" spans="1:4" ht="19.5" customHeight="1"/>
    <row r="15" spans="1:4" ht="19.5" customHeight="1"/>
    <row r="16" spans="1:4" ht="19.5" customHeight="1"/>
    <row r="17" s="5" customFormat="1" ht="19.5" customHeight="1"/>
    <row r="18" s="5" customFormat="1" ht="19.5" customHeight="1"/>
    <row r="19" s="5" customFormat="1" ht="19.5" customHeight="1"/>
    <row r="20" s="5" customFormat="1" ht="19.5" customHeight="1"/>
    <row r="21" s="5" customFormat="1" ht="19.5" customHeight="1"/>
    <row r="22" s="5" customFormat="1" ht="19.5" customHeight="1"/>
    <row r="23" s="5" customFormat="1" ht="19.5" customHeight="1"/>
    <row r="24" s="5" customFormat="1" ht="19.5" customHeight="1"/>
    <row r="25" s="5" customFormat="1" ht="19.5" customHeight="1"/>
    <row r="26" s="5" customFormat="1" ht="19.5" customHeight="1"/>
    <row r="27" s="5" customFormat="1" ht="19.5" customHeight="1"/>
    <row r="28" s="5" customFormat="1" ht="19.5" customHeight="1"/>
  </sheetData>
  <mergeCells count="1">
    <mergeCell ref="A2:D2"/>
  </mergeCells>
  <phoneticPr fontId="30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VN9"/>
  <sheetViews>
    <sheetView workbookViewId="0">
      <selection activeCell="G6" sqref="G6"/>
    </sheetView>
  </sheetViews>
  <sheetFormatPr defaultColWidth="7.875" defaultRowHeight="15.75"/>
  <cols>
    <col min="1" max="1" width="40" style="57" customWidth="1"/>
    <col min="2" max="2" width="38.875" style="57" customWidth="1"/>
    <col min="3" max="3" width="8" style="57" customWidth="1"/>
    <col min="4" max="4" width="7.875" style="57" customWidth="1"/>
    <col min="5" max="5" width="8.5" style="57" hidden="1" customWidth="1"/>
    <col min="6" max="6" width="7.875" style="57" hidden="1" customWidth="1"/>
    <col min="7" max="254" width="7.875" style="57"/>
    <col min="255" max="255" width="35.75" style="57" customWidth="1"/>
    <col min="256" max="256" width="7.875" style="57" hidden="1" customWidth="1"/>
    <col min="257" max="258" width="12" style="57" customWidth="1"/>
    <col min="259" max="259" width="8" style="57" customWidth="1"/>
    <col min="260" max="260" width="7.875" style="57" customWidth="1"/>
    <col min="261" max="262" width="7.875" style="57" hidden="1" customWidth="1"/>
    <col min="263" max="510" width="7.875" style="57"/>
    <col min="511" max="511" width="35.75" style="57" customWidth="1"/>
    <col min="512" max="512" width="7.875" style="57" hidden="1" customWidth="1"/>
    <col min="513" max="514" width="12" style="57" customWidth="1"/>
    <col min="515" max="515" width="8" style="57" customWidth="1"/>
    <col min="516" max="516" width="7.875" style="57" customWidth="1"/>
    <col min="517" max="518" width="7.875" style="57" hidden="1" customWidth="1"/>
    <col min="519" max="766" width="7.875" style="57"/>
    <col min="767" max="767" width="35.75" style="57" customWidth="1"/>
    <col min="768" max="768" width="7.875" style="57" hidden="1" customWidth="1"/>
    <col min="769" max="770" width="12" style="57" customWidth="1"/>
    <col min="771" max="771" width="8" style="57" customWidth="1"/>
    <col min="772" max="772" width="7.875" style="57" customWidth="1"/>
    <col min="773" max="774" width="7.875" style="57" hidden="1" customWidth="1"/>
    <col min="775" max="1022" width="7.875" style="57"/>
    <col min="1023" max="1023" width="35.75" style="57" customWidth="1"/>
    <col min="1024" max="1024" width="7.875" style="57" hidden="1" customWidth="1"/>
    <col min="1025" max="1026" width="12" style="57" customWidth="1"/>
    <col min="1027" max="1027" width="8" style="57" customWidth="1"/>
    <col min="1028" max="1028" width="7.875" style="57" customWidth="1"/>
    <col min="1029" max="1030" width="7.875" style="57" hidden="1" customWidth="1"/>
    <col min="1031" max="1278" width="7.875" style="57"/>
    <col min="1279" max="1279" width="35.75" style="57" customWidth="1"/>
    <col min="1280" max="1280" width="7.875" style="57" hidden="1" customWidth="1"/>
    <col min="1281" max="1282" width="12" style="57" customWidth="1"/>
    <col min="1283" max="1283" width="8" style="57" customWidth="1"/>
    <col min="1284" max="1284" width="7.875" style="57" customWidth="1"/>
    <col min="1285" max="1286" width="7.875" style="57" hidden="1" customWidth="1"/>
    <col min="1287" max="1534" width="7.875" style="57"/>
    <col min="1535" max="1535" width="35.75" style="57" customWidth="1"/>
    <col min="1536" max="1536" width="7.875" style="57" hidden="1" customWidth="1"/>
    <col min="1537" max="1538" width="12" style="57" customWidth="1"/>
    <col min="1539" max="1539" width="8" style="57" customWidth="1"/>
    <col min="1540" max="1540" width="7.875" style="57" customWidth="1"/>
    <col min="1541" max="1542" width="7.875" style="57" hidden="1" customWidth="1"/>
    <col min="1543" max="1790" width="7.875" style="57"/>
    <col min="1791" max="1791" width="35.75" style="57" customWidth="1"/>
    <col min="1792" max="1792" width="7.875" style="57" hidden="1" customWidth="1"/>
    <col min="1793" max="1794" width="12" style="57" customWidth="1"/>
    <col min="1795" max="1795" width="8" style="57" customWidth="1"/>
    <col min="1796" max="1796" width="7.875" style="57" customWidth="1"/>
    <col min="1797" max="1798" width="7.875" style="57" hidden="1" customWidth="1"/>
    <col min="1799" max="2046" width="7.875" style="57"/>
    <col min="2047" max="2047" width="35.75" style="57" customWidth="1"/>
    <col min="2048" max="2048" width="7.875" style="57" hidden="1" customWidth="1"/>
    <col min="2049" max="2050" width="12" style="57" customWidth="1"/>
    <col min="2051" max="2051" width="8" style="57" customWidth="1"/>
    <col min="2052" max="2052" width="7.875" style="57" customWidth="1"/>
    <col min="2053" max="2054" width="7.875" style="57" hidden="1" customWidth="1"/>
    <col min="2055" max="2302" width="7.875" style="57"/>
    <col min="2303" max="2303" width="35.75" style="57" customWidth="1"/>
    <col min="2304" max="2304" width="7.875" style="57" hidden="1" customWidth="1"/>
    <col min="2305" max="2306" width="12" style="57" customWidth="1"/>
    <col min="2307" max="2307" width="8" style="57" customWidth="1"/>
    <col min="2308" max="2308" width="7.875" style="57" customWidth="1"/>
    <col min="2309" max="2310" width="7.875" style="57" hidden="1" customWidth="1"/>
    <col min="2311" max="2558" width="7.875" style="57"/>
    <col min="2559" max="2559" width="35.75" style="57" customWidth="1"/>
    <col min="2560" max="2560" width="7.875" style="57" hidden="1" customWidth="1"/>
    <col min="2561" max="2562" width="12" style="57" customWidth="1"/>
    <col min="2563" max="2563" width="8" style="57" customWidth="1"/>
    <col min="2564" max="2564" width="7.875" style="57" customWidth="1"/>
    <col min="2565" max="2566" width="7.875" style="57" hidden="1" customWidth="1"/>
    <col min="2567" max="2814" width="7.875" style="57"/>
    <col min="2815" max="2815" width="35.75" style="57" customWidth="1"/>
    <col min="2816" max="2816" width="7.875" style="57" hidden="1" customWidth="1"/>
    <col min="2817" max="2818" width="12" style="57" customWidth="1"/>
    <col min="2819" max="2819" width="8" style="57" customWidth="1"/>
    <col min="2820" max="2820" width="7.875" style="57" customWidth="1"/>
    <col min="2821" max="2822" width="7.875" style="57" hidden="1" customWidth="1"/>
    <col min="2823" max="3070" width="7.875" style="57"/>
    <col min="3071" max="3071" width="35.75" style="57" customWidth="1"/>
    <col min="3072" max="3072" width="7.875" style="57" hidden="1" customWidth="1"/>
    <col min="3073" max="3074" width="12" style="57" customWidth="1"/>
    <col min="3075" max="3075" width="8" style="57" customWidth="1"/>
    <col min="3076" max="3076" width="7.875" style="57" customWidth="1"/>
    <col min="3077" max="3078" width="7.875" style="57" hidden="1" customWidth="1"/>
    <col min="3079" max="3326" width="7.875" style="57"/>
    <col min="3327" max="3327" width="35.75" style="57" customWidth="1"/>
    <col min="3328" max="3328" width="7.875" style="57" hidden="1" customWidth="1"/>
    <col min="3329" max="3330" width="12" style="57" customWidth="1"/>
    <col min="3331" max="3331" width="8" style="57" customWidth="1"/>
    <col min="3332" max="3332" width="7.875" style="57" customWidth="1"/>
    <col min="3333" max="3334" width="7.875" style="57" hidden="1" customWidth="1"/>
    <col min="3335" max="3582" width="7.875" style="57"/>
    <col min="3583" max="3583" width="35.75" style="57" customWidth="1"/>
    <col min="3584" max="3584" width="7.875" style="57" hidden="1" customWidth="1"/>
    <col min="3585" max="3586" width="12" style="57" customWidth="1"/>
    <col min="3587" max="3587" width="8" style="57" customWidth="1"/>
    <col min="3588" max="3588" width="7.875" style="57" customWidth="1"/>
    <col min="3589" max="3590" width="7.875" style="57" hidden="1" customWidth="1"/>
    <col min="3591" max="3838" width="7.875" style="57"/>
    <col min="3839" max="3839" width="35.75" style="57" customWidth="1"/>
    <col min="3840" max="3840" width="7.875" style="57" hidden="1" customWidth="1"/>
    <col min="3841" max="3842" width="12" style="57" customWidth="1"/>
    <col min="3843" max="3843" width="8" style="57" customWidth="1"/>
    <col min="3844" max="3844" width="7.875" style="57" customWidth="1"/>
    <col min="3845" max="3846" width="7.875" style="57" hidden="1" customWidth="1"/>
    <col min="3847" max="4094" width="7.875" style="57"/>
    <col min="4095" max="4095" width="35.75" style="57" customWidth="1"/>
    <col min="4096" max="4096" width="7.875" style="57" hidden="1" customWidth="1"/>
    <col min="4097" max="4098" width="12" style="57" customWidth="1"/>
    <col min="4099" max="4099" width="8" style="57" customWidth="1"/>
    <col min="4100" max="4100" width="7.875" style="57" customWidth="1"/>
    <col min="4101" max="4102" width="7.875" style="57" hidden="1" customWidth="1"/>
    <col min="4103" max="4350" width="7.875" style="57"/>
    <col min="4351" max="4351" width="35.75" style="57" customWidth="1"/>
    <col min="4352" max="4352" width="7.875" style="57" hidden="1" customWidth="1"/>
    <col min="4353" max="4354" width="12" style="57" customWidth="1"/>
    <col min="4355" max="4355" width="8" style="57" customWidth="1"/>
    <col min="4356" max="4356" width="7.875" style="57" customWidth="1"/>
    <col min="4357" max="4358" width="7.875" style="57" hidden="1" customWidth="1"/>
    <col min="4359" max="4606" width="7.875" style="57"/>
    <col min="4607" max="4607" width="35.75" style="57" customWidth="1"/>
    <col min="4608" max="4608" width="7.875" style="57" hidden="1" customWidth="1"/>
    <col min="4609" max="4610" width="12" style="57" customWidth="1"/>
    <col min="4611" max="4611" width="8" style="57" customWidth="1"/>
    <col min="4612" max="4612" width="7.875" style="57" customWidth="1"/>
    <col min="4613" max="4614" width="7.875" style="57" hidden="1" customWidth="1"/>
    <col min="4615" max="4862" width="7.875" style="57"/>
    <col min="4863" max="4863" width="35.75" style="57" customWidth="1"/>
    <col min="4864" max="4864" width="7.875" style="57" hidden="1" customWidth="1"/>
    <col min="4865" max="4866" width="12" style="57" customWidth="1"/>
    <col min="4867" max="4867" width="8" style="57" customWidth="1"/>
    <col min="4868" max="4868" width="7.875" style="57" customWidth="1"/>
    <col min="4869" max="4870" width="7.875" style="57" hidden="1" customWidth="1"/>
    <col min="4871" max="5118" width="7.875" style="57"/>
    <col min="5119" max="5119" width="35.75" style="57" customWidth="1"/>
    <col min="5120" max="5120" width="7.875" style="57" hidden="1" customWidth="1"/>
    <col min="5121" max="5122" width="12" style="57" customWidth="1"/>
    <col min="5123" max="5123" width="8" style="57" customWidth="1"/>
    <col min="5124" max="5124" width="7.875" style="57" customWidth="1"/>
    <col min="5125" max="5126" width="7.875" style="57" hidden="1" customWidth="1"/>
    <col min="5127" max="5374" width="7.875" style="57"/>
    <col min="5375" max="5375" width="35.75" style="57" customWidth="1"/>
    <col min="5376" max="5376" width="7.875" style="57" hidden="1" customWidth="1"/>
    <col min="5377" max="5378" width="12" style="57" customWidth="1"/>
    <col min="5379" max="5379" width="8" style="57" customWidth="1"/>
    <col min="5380" max="5380" width="7.875" style="57" customWidth="1"/>
    <col min="5381" max="5382" width="7.875" style="57" hidden="1" customWidth="1"/>
    <col min="5383" max="5630" width="7.875" style="57"/>
    <col min="5631" max="5631" width="35.75" style="57" customWidth="1"/>
    <col min="5632" max="5632" width="7.875" style="57" hidden="1" customWidth="1"/>
    <col min="5633" max="5634" width="12" style="57" customWidth="1"/>
    <col min="5635" max="5635" width="8" style="57" customWidth="1"/>
    <col min="5636" max="5636" width="7.875" style="57" customWidth="1"/>
    <col min="5637" max="5638" width="7.875" style="57" hidden="1" customWidth="1"/>
    <col min="5639" max="5886" width="7.875" style="57"/>
    <col min="5887" max="5887" width="35.75" style="57" customWidth="1"/>
    <col min="5888" max="5888" width="7.875" style="57" hidden="1" customWidth="1"/>
    <col min="5889" max="5890" width="12" style="57" customWidth="1"/>
    <col min="5891" max="5891" width="8" style="57" customWidth="1"/>
    <col min="5892" max="5892" width="7.875" style="57" customWidth="1"/>
    <col min="5893" max="5894" width="7.875" style="57" hidden="1" customWidth="1"/>
    <col min="5895" max="6142" width="7.875" style="57"/>
    <col min="6143" max="6143" width="35.75" style="57" customWidth="1"/>
    <col min="6144" max="6144" width="7.875" style="57" hidden="1" customWidth="1"/>
    <col min="6145" max="6146" width="12" style="57" customWidth="1"/>
    <col min="6147" max="6147" width="8" style="57" customWidth="1"/>
    <col min="6148" max="6148" width="7.875" style="57" customWidth="1"/>
    <col min="6149" max="6150" width="7.875" style="57" hidden="1" customWidth="1"/>
    <col min="6151" max="6398" width="7.875" style="57"/>
    <col min="6399" max="6399" width="35.75" style="57" customWidth="1"/>
    <col min="6400" max="6400" width="7.875" style="57" hidden="1" customWidth="1"/>
    <col min="6401" max="6402" width="12" style="57" customWidth="1"/>
    <col min="6403" max="6403" width="8" style="57" customWidth="1"/>
    <col min="6404" max="6404" width="7.875" style="57" customWidth="1"/>
    <col min="6405" max="6406" width="7.875" style="57" hidden="1" customWidth="1"/>
    <col min="6407" max="6654" width="7.875" style="57"/>
    <col min="6655" max="6655" width="35.75" style="57" customWidth="1"/>
    <col min="6656" max="6656" width="7.875" style="57" hidden="1" customWidth="1"/>
    <col min="6657" max="6658" width="12" style="57" customWidth="1"/>
    <col min="6659" max="6659" width="8" style="57" customWidth="1"/>
    <col min="6660" max="6660" width="7.875" style="57" customWidth="1"/>
    <col min="6661" max="6662" width="7.875" style="57" hidden="1" customWidth="1"/>
    <col min="6663" max="6910" width="7.875" style="57"/>
    <col min="6911" max="6911" width="35.75" style="57" customWidth="1"/>
    <col min="6912" max="6912" width="7.875" style="57" hidden="1" customWidth="1"/>
    <col min="6913" max="6914" width="12" style="57" customWidth="1"/>
    <col min="6915" max="6915" width="8" style="57" customWidth="1"/>
    <col min="6916" max="6916" width="7.875" style="57" customWidth="1"/>
    <col min="6917" max="6918" width="7.875" style="57" hidden="1" customWidth="1"/>
    <col min="6919" max="7166" width="7.875" style="57"/>
    <col min="7167" max="7167" width="35.75" style="57" customWidth="1"/>
    <col min="7168" max="7168" width="7.875" style="57" hidden="1" customWidth="1"/>
    <col min="7169" max="7170" width="12" style="57" customWidth="1"/>
    <col min="7171" max="7171" width="8" style="57" customWidth="1"/>
    <col min="7172" max="7172" width="7.875" style="57" customWidth="1"/>
    <col min="7173" max="7174" width="7.875" style="57" hidden="1" customWidth="1"/>
    <col min="7175" max="7422" width="7.875" style="57"/>
    <col min="7423" max="7423" width="35.75" style="57" customWidth="1"/>
    <col min="7424" max="7424" width="7.875" style="57" hidden="1" customWidth="1"/>
    <col min="7425" max="7426" width="12" style="57" customWidth="1"/>
    <col min="7427" max="7427" width="8" style="57" customWidth="1"/>
    <col min="7428" max="7428" width="7.875" style="57" customWidth="1"/>
    <col min="7429" max="7430" width="7.875" style="57" hidden="1" customWidth="1"/>
    <col min="7431" max="7678" width="7.875" style="57"/>
    <col min="7679" max="7679" width="35.75" style="57" customWidth="1"/>
    <col min="7680" max="7680" width="7.875" style="57" hidden="1" customWidth="1"/>
    <col min="7681" max="7682" width="12" style="57" customWidth="1"/>
    <col min="7683" max="7683" width="8" style="57" customWidth="1"/>
    <col min="7684" max="7684" width="7.875" style="57" customWidth="1"/>
    <col min="7685" max="7686" width="7.875" style="57" hidden="1" customWidth="1"/>
    <col min="7687" max="7934" width="7.875" style="57"/>
    <col min="7935" max="7935" width="35.75" style="57" customWidth="1"/>
    <col min="7936" max="7936" width="7.875" style="57" hidden="1" customWidth="1"/>
    <col min="7937" max="7938" width="12" style="57" customWidth="1"/>
    <col min="7939" max="7939" width="8" style="57" customWidth="1"/>
    <col min="7940" max="7940" width="7.875" style="57" customWidth="1"/>
    <col min="7941" max="7942" width="7.875" style="57" hidden="1" customWidth="1"/>
    <col min="7943" max="8190" width="7.875" style="57"/>
    <col min="8191" max="8191" width="35.75" style="57" customWidth="1"/>
    <col min="8192" max="8192" width="7.875" style="57" hidden="1" customWidth="1"/>
    <col min="8193" max="8194" width="12" style="57" customWidth="1"/>
    <col min="8195" max="8195" width="8" style="57" customWidth="1"/>
    <col min="8196" max="8196" width="7.875" style="57" customWidth="1"/>
    <col min="8197" max="8198" width="7.875" style="57" hidden="1" customWidth="1"/>
    <col min="8199" max="8446" width="7.875" style="57"/>
    <col min="8447" max="8447" width="35.75" style="57" customWidth="1"/>
    <col min="8448" max="8448" width="7.875" style="57" hidden="1" customWidth="1"/>
    <col min="8449" max="8450" width="12" style="57" customWidth="1"/>
    <col min="8451" max="8451" width="8" style="57" customWidth="1"/>
    <col min="8452" max="8452" width="7.875" style="57" customWidth="1"/>
    <col min="8453" max="8454" width="7.875" style="57" hidden="1" customWidth="1"/>
    <col min="8455" max="8702" width="7.875" style="57"/>
    <col min="8703" max="8703" width="35.75" style="57" customWidth="1"/>
    <col min="8704" max="8704" width="7.875" style="57" hidden="1" customWidth="1"/>
    <col min="8705" max="8706" width="12" style="57" customWidth="1"/>
    <col min="8707" max="8707" width="8" style="57" customWidth="1"/>
    <col min="8708" max="8708" width="7.875" style="57" customWidth="1"/>
    <col min="8709" max="8710" width="7.875" style="57" hidden="1" customWidth="1"/>
    <col min="8711" max="8958" width="7.875" style="57"/>
    <col min="8959" max="8959" width="35.75" style="57" customWidth="1"/>
    <col min="8960" max="8960" width="7.875" style="57" hidden="1" customWidth="1"/>
    <col min="8961" max="8962" width="12" style="57" customWidth="1"/>
    <col min="8963" max="8963" width="8" style="57" customWidth="1"/>
    <col min="8964" max="8964" width="7.875" style="57" customWidth="1"/>
    <col min="8965" max="8966" width="7.875" style="57" hidden="1" customWidth="1"/>
    <col min="8967" max="9214" width="7.875" style="57"/>
    <col min="9215" max="9215" width="35.75" style="57" customWidth="1"/>
    <col min="9216" max="9216" width="7.875" style="57" hidden="1" customWidth="1"/>
    <col min="9217" max="9218" width="12" style="57" customWidth="1"/>
    <col min="9219" max="9219" width="8" style="57" customWidth="1"/>
    <col min="9220" max="9220" width="7.875" style="57" customWidth="1"/>
    <col min="9221" max="9222" width="7.875" style="57" hidden="1" customWidth="1"/>
    <col min="9223" max="9470" width="7.875" style="57"/>
    <col min="9471" max="9471" width="35.75" style="57" customWidth="1"/>
    <col min="9472" max="9472" width="7.875" style="57" hidden="1" customWidth="1"/>
    <col min="9473" max="9474" width="12" style="57" customWidth="1"/>
    <col min="9475" max="9475" width="8" style="57" customWidth="1"/>
    <col min="9476" max="9476" width="7.875" style="57" customWidth="1"/>
    <col min="9477" max="9478" width="7.875" style="57" hidden="1" customWidth="1"/>
    <col min="9479" max="9726" width="7.875" style="57"/>
    <col min="9727" max="9727" width="35.75" style="57" customWidth="1"/>
    <col min="9728" max="9728" width="7.875" style="57" hidden="1" customWidth="1"/>
    <col min="9729" max="9730" width="12" style="57" customWidth="1"/>
    <col min="9731" max="9731" width="8" style="57" customWidth="1"/>
    <col min="9732" max="9732" width="7.875" style="57" customWidth="1"/>
    <col min="9733" max="9734" width="7.875" style="57" hidden="1" customWidth="1"/>
    <col min="9735" max="9982" width="7.875" style="57"/>
    <col min="9983" max="9983" width="35.75" style="57" customWidth="1"/>
    <col min="9984" max="9984" width="7.875" style="57" hidden="1" customWidth="1"/>
    <col min="9985" max="9986" width="12" style="57" customWidth="1"/>
    <col min="9987" max="9987" width="8" style="57" customWidth="1"/>
    <col min="9988" max="9988" width="7.875" style="57" customWidth="1"/>
    <col min="9989" max="9990" width="7.875" style="57" hidden="1" customWidth="1"/>
    <col min="9991" max="10238" width="7.875" style="57"/>
    <col min="10239" max="10239" width="35.75" style="57" customWidth="1"/>
    <col min="10240" max="10240" width="7.875" style="57" hidden="1" customWidth="1"/>
    <col min="10241" max="10242" width="12" style="57" customWidth="1"/>
    <col min="10243" max="10243" width="8" style="57" customWidth="1"/>
    <col min="10244" max="10244" width="7.875" style="57" customWidth="1"/>
    <col min="10245" max="10246" width="7.875" style="57" hidden="1" customWidth="1"/>
    <col min="10247" max="10494" width="7.875" style="57"/>
    <col min="10495" max="10495" width="35.75" style="57" customWidth="1"/>
    <col min="10496" max="10496" width="7.875" style="57" hidden="1" customWidth="1"/>
    <col min="10497" max="10498" width="12" style="57" customWidth="1"/>
    <col min="10499" max="10499" width="8" style="57" customWidth="1"/>
    <col min="10500" max="10500" width="7.875" style="57" customWidth="1"/>
    <col min="10501" max="10502" width="7.875" style="57" hidden="1" customWidth="1"/>
    <col min="10503" max="10750" width="7.875" style="57"/>
    <col min="10751" max="10751" width="35.75" style="57" customWidth="1"/>
    <col min="10752" max="10752" width="7.875" style="57" hidden="1" customWidth="1"/>
    <col min="10753" max="10754" width="12" style="57" customWidth="1"/>
    <col min="10755" max="10755" width="8" style="57" customWidth="1"/>
    <col min="10756" max="10756" width="7.875" style="57" customWidth="1"/>
    <col min="10757" max="10758" width="7.875" style="57" hidden="1" customWidth="1"/>
    <col min="10759" max="11006" width="7.875" style="57"/>
    <col min="11007" max="11007" width="35.75" style="57" customWidth="1"/>
    <col min="11008" max="11008" width="7.875" style="57" hidden="1" customWidth="1"/>
    <col min="11009" max="11010" width="12" style="57" customWidth="1"/>
    <col min="11011" max="11011" width="8" style="57" customWidth="1"/>
    <col min="11012" max="11012" width="7.875" style="57" customWidth="1"/>
    <col min="11013" max="11014" width="7.875" style="57" hidden="1" customWidth="1"/>
    <col min="11015" max="11262" width="7.875" style="57"/>
    <col min="11263" max="11263" width="35.75" style="57" customWidth="1"/>
    <col min="11264" max="11264" width="7.875" style="57" hidden="1" customWidth="1"/>
    <col min="11265" max="11266" width="12" style="57" customWidth="1"/>
    <col min="11267" max="11267" width="8" style="57" customWidth="1"/>
    <col min="11268" max="11268" width="7.875" style="57" customWidth="1"/>
    <col min="11269" max="11270" width="7.875" style="57" hidden="1" customWidth="1"/>
    <col min="11271" max="11518" width="7.875" style="57"/>
    <col min="11519" max="11519" width="35.75" style="57" customWidth="1"/>
    <col min="11520" max="11520" width="7.875" style="57" hidden="1" customWidth="1"/>
    <col min="11521" max="11522" width="12" style="57" customWidth="1"/>
    <col min="11523" max="11523" width="8" style="57" customWidth="1"/>
    <col min="11524" max="11524" width="7.875" style="57" customWidth="1"/>
    <col min="11525" max="11526" width="7.875" style="57" hidden="1" customWidth="1"/>
    <col min="11527" max="11774" width="7.875" style="57"/>
    <col min="11775" max="11775" width="35.75" style="57" customWidth="1"/>
    <col min="11776" max="11776" width="7.875" style="57" hidden="1" customWidth="1"/>
    <col min="11777" max="11778" width="12" style="57" customWidth="1"/>
    <col min="11779" max="11779" width="8" style="57" customWidth="1"/>
    <col min="11780" max="11780" width="7.875" style="57" customWidth="1"/>
    <col min="11781" max="11782" width="7.875" style="57" hidden="1" customWidth="1"/>
    <col min="11783" max="12030" width="7.875" style="57"/>
    <col min="12031" max="12031" width="35.75" style="57" customWidth="1"/>
    <col min="12032" max="12032" width="7.875" style="57" hidden="1" customWidth="1"/>
    <col min="12033" max="12034" width="12" style="57" customWidth="1"/>
    <col min="12035" max="12035" width="8" style="57" customWidth="1"/>
    <col min="12036" max="12036" width="7.875" style="57" customWidth="1"/>
    <col min="12037" max="12038" width="7.875" style="57" hidden="1" customWidth="1"/>
    <col min="12039" max="12286" width="7.875" style="57"/>
    <col min="12287" max="12287" width="35.75" style="57" customWidth="1"/>
    <col min="12288" max="12288" width="7.875" style="57" hidden="1" customWidth="1"/>
    <col min="12289" max="12290" width="12" style="57" customWidth="1"/>
    <col min="12291" max="12291" width="8" style="57" customWidth="1"/>
    <col min="12292" max="12292" width="7.875" style="57" customWidth="1"/>
    <col min="12293" max="12294" width="7.875" style="57" hidden="1" customWidth="1"/>
    <col min="12295" max="12542" width="7.875" style="57"/>
    <col min="12543" max="12543" width="35.75" style="57" customWidth="1"/>
    <col min="12544" max="12544" width="7.875" style="57" hidden="1" customWidth="1"/>
    <col min="12545" max="12546" width="12" style="57" customWidth="1"/>
    <col min="12547" max="12547" width="8" style="57" customWidth="1"/>
    <col min="12548" max="12548" width="7.875" style="57" customWidth="1"/>
    <col min="12549" max="12550" width="7.875" style="57" hidden="1" customWidth="1"/>
    <col min="12551" max="12798" width="7.875" style="57"/>
    <col min="12799" max="12799" width="35.75" style="57" customWidth="1"/>
    <col min="12800" max="12800" width="7.875" style="57" hidden="1" customWidth="1"/>
    <col min="12801" max="12802" width="12" style="57" customWidth="1"/>
    <col min="12803" max="12803" width="8" style="57" customWidth="1"/>
    <col min="12804" max="12804" width="7.875" style="57" customWidth="1"/>
    <col min="12805" max="12806" width="7.875" style="57" hidden="1" customWidth="1"/>
    <col min="12807" max="13054" width="7.875" style="57"/>
    <col min="13055" max="13055" width="35.75" style="57" customWidth="1"/>
    <col min="13056" max="13056" width="7.875" style="57" hidden="1" customWidth="1"/>
    <col min="13057" max="13058" width="12" style="57" customWidth="1"/>
    <col min="13059" max="13059" width="8" style="57" customWidth="1"/>
    <col min="13060" max="13060" width="7.875" style="57" customWidth="1"/>
    <col min="13061" max="13062" width="7.875" style="57" hidden="1" customWidth="1"/>
    <col min="13063" max="13310" width="7.875" style="57"/>
    <col min="13311" max="13311" width="35.75" style="57" customWidth="1"/>
    <col min="13312" max="13312" width="7.875" style="57" hidden="1" customWidth="1"/>
    <col min="13313" max="13314" width="12" style="57" customWidth="1"/>
    <col min="13315" max="13315" width="8" style="57" customWidth="1"/>
    <col min="13316" max="13316" width="7.875" style="57" customWidth="1"/>
    <col min="13317" max="13318" width="7.875" style="57" hidden="1" customWidth="1"/>
    <col min="13319" max="13566" width="7.875" style="57"/>
    <col min="13567" max="13567" width="35.75" style="57" customWidth="1"/>
    <col min="13568" max="13568" width="7.875" style="57" hidden="1" customWidth="1"/>
    <col min="13569" max="13570" width="12" style="57" customWidth="1"/>
    <col min="13571" max="13571" width="8" style="57" customWidth="1"/>
    <col min="13572" max="13572" width="7.875" style="57" customWidth="1"/>
    <col min="13573" max="13574" width="7.875" style="57" hidden="1" customWidth="1"/>
    <col min="13575" max="13822" width="7.875" style="57"/>
    <col min="13823" max="13823" width="35.75" style="57" customWidth="1"/>
    <col min="13824" max="13824" width="7.875" style="57" hidden="1" customWidth="1"/>
    <col min="13825" max="13826" width="12" style="57" customWidth="1"/>
    <col min="13827" max="13827" width="8" style="57" customWidth="1"/>
    <col min="13828" max="13828" width="7.875" style="57" customWidth="1"/>
    <col min="13829" max="13830" width="7.875" style="57" hidden="1" customWidth="1"/>
    <col min="13831" max="14078" width="7.875" style="57"/>
    <col min="14079" max="14079" width="35.75" style="57" customWidth="1"/>
    <col min="14080" max="14080" width="7.875" style="57" hidden="1" customWidth="1"/>
    <col min="14081" max="14082" width="12" style="57" customWidth="1"/>
    <col min="14083" max="14083" width="8" style="57" customWidth="1"/>
    <col min="14084" max="14084" width="7.875" style="57" customWidth="1"/>
    <col min="14085" max="14086" width="7.875" style="57" hidden="1" customWidth="1"/>
    <col min="14087" max="14334" width="7.875" style="57"/>
    <col min="14335" max="14335" width="35.75" style="57" customWidth="1"/>
    <col min="14336" max="14336" width="7.875" style="57" hidden="1" customWidth="1"/>
    <col min="14337" max="14338" width="12" style="57" customWidth="1"/>
    <col min="14339" max="14339" width="8" style="57" customWidth="1"/>
    <col min="14340" max="14340" width="7.875" style="57" customWidth="1"/>
    <col min="14341" max="14342" width="7.875" style="57" hidden="1" customWidth="1"/>
    <col min="14343" max="14590" width="7.875" style="57"/>
    <col min="14591" max="14591" width="35.75" style="57" customWidth="1"/>
    <col min="14592" max="14592" width="7.875" style="57" hidden="1" customWidth="1"/>
    <col min="14593" max="14594" width="12" style="57" customWidth="1"/>
    <col min="14595" max="14595" width="8" style="57" customWidth="1"/>
    <col min="14596" max="14596" width="7.875" style="57" customWidth="1"/>
    <col min="14597" max="14598" width="7.875" style="57" hidden="1" customWidth="1"/>
    <col min="14599" max="14846" width="7.875" style="57"/>
    <col min="14847" max="14847" width="35.75" style="57" customWidth="1"/>
    <col min="14848" max="14848" width="7.875" style="57" hidden="1" customWidth="1"/>
    <col min="14849" max="14850" width="12" style="57" customWidth="1"/>
    <col min="14851" max="14851" width="8" style="57" customWidth="1"/>
    <col min="14852" max="14852" width="7.875" style="57" customWidth="1"/>
    <col min="14853" max="14854" width="7.875" style="57" hidden="1" customWidth="1"/>
    <col min="14855" max="15102" width="7.875" style="57"/>
    <col min="15103" max="15103" width="35.75" style="57" customWidth="1"/>
    <col min="15104" max="15104" width="7.875" style="57" hidden="1" customWidth="1"/>
    <col min="15105" max="15106" width="12" style="57" customWidth="1"/>
    <col min="15107" max="15107" width="8" style="57" customWidth="1"/>
    <col min="15108" max="15108" width="7.875" style="57" customWidth="1"/>
    <col min="15109" max="15110" width="7.875" style="57" hidden="1" customWidth="1"/>
    <col min="15111" max="15358" width="7.875" style="57"/>
    <col min="15359" max="15359" width="35.75" style="57" customWidth="1"/>
    <col min="15360" max="15360" width="7.875" style="57" hidden="1" customWidth="1"/>
    <col min="15361" max="15362" width="12" style="57" customWidth="1"/>
    <col min="15363" max="15363" width="8" style="57" customWidth="1"/>
    <col min="15364" max="15364" width="7.875" style="57" customWidth="1"/>
    <col min="15365" max="15366" width="7.875" style="57" hidden="1" customWidth="1"/>
    <col min="15367" max="15614" width="7.875" style="57"/>
    <col min="15615" max="15615" width="35.75" style="57" customWidth="1"/>
    <col min="15616" max="15616" width="7.875" style="57" hidden="1" customWidth="1"/>
    <col min="15617" max="15618" width="12" style="57" customWidth="1"/>
    <col min="15619" max="15619" width="8" style="57" customWidth="1"/>
    <col min="15620" max="15620" width="7.875" style="57" customWidth="1"/>
    <col min="15621" max="15622" width="7.875" style="57" hidden="1" customWidth="1"/>
    <col min="15623" max="15870" width="7.875" style="57"/>
    <col min="15871" max="15871" width="35.75" style="57" customWidth="1"/>
    <col min="15872" max="15872" width="7.875" style="57" hidden="1" customWidth="1"/>
    <col min="15873" max="15874" width="12" style="57" customWidth="1"/>
    <col min="15875" max="15875" width="8" style="57" customWidth="1"/>
    <col min="15876" max="15876" width="7.875" style="57" customWidth="1"/>
    <col min="15877" max="15878" width="7.875" style="57" hidden="1" customWidth="1"/>
    <col min="15879" max="16126" width="7.875" style="57"/>
    <col min="16127" max="16127" width="35.75" style="57" customWidth="1"/>
    <col min="16128" max="16128" width="7.875" style="57" hidden="1" customWidth="1"/>
    <col min="16129" max="16130" width="12" style="57" customWidth="1"/>
    <col min="16131" max="16131" width="8" style="57" customWidth="1"/>
    <col min="16132" max="16132" width="7.875" style="57" customWidth="1"/>
    <col min="16133" max="16134" width="7.875" style="57" hidden="1" customWidth="1"/>
    <col min="16135" max="16384" width="7.875" style="57"/>
  </cols>
  <sheetData>
    <row r="1" spans="1:5" ht="27" customHeight="1">
      <c r="A1" s="58" t="s">
        <v>1260</v>
      </c>
      <c r="B1" s="59"/>
    </row>
    <row r="2" spans="1:5" ht="39.950000000000003" customHeight="1">
      <c r="A2" s="186" t="s">
        <v>1537</v>
      </c>
      <c r="B2" s="186"/>
    </row>
    <row r="3" spans="1:5" s="53" customFormat="1" ht="18.75" customHeight="1">
      <c r="A3" s="60"/>
      <c r="B3" s="61" t="s">
        <v>30</v>
      </c>
    </row>
    <row r="4" spans="1:5" s="54" customFormat="1" ht="53.25" customHeight="1">
      <c r="A4" s="62" t="s">
        <v>41</v>
      </c>
      <c r="B4" s="63" t="s">
        <v>65</v>
      </c>
      <c r="C4" s="64"/>
    </row>
    <row r="5" spans="1:5" s="55" customFormat="1" ht="53.25" customHeight="1">
      <c r="A5" s="65"/>
      <c r="B5" s="65"/>
      <c r="C5" s="66"/>
    </row>
    <row r="6" spans="1:5" s="53" customFormat="1" ht="53.25" customHeight="1">
      <c r="A6" s="65"/>
      <c r="B6" s="65"/>
      <c r="C6" s="67"/>
      <c r="E6" s="53">
        <v>988753</v>
      </c>
    </row>
    <row r="7" spans="1:5" s="53" customFormat="1" ht="53.25" customHeight="1">
      <c r="A7" s="65"/>
      <c r="B7" s="65"/>
      <c r="C7" s="67"/>
      <c r="E7" s="53">
        <v>822672</v>
      </c>
    </row>
    <row r="8" spans="1:5" s="56" customFormat="1" ht="53.25" customHeight="1">
      <c r="A8" s="68" t="s">
        <v>5</v>
      </c>
      <c r="B8" s="69"/>
      <c r="C8" s="70"/>
    </row>
    <row r="9" spans="1:5">
      <c r="A9" s="164" t="s">
        <v>1532</v>
      </c>
    </row>
  </sheetData>
  <mergeCells count="1">
    <mergeCell ref="A2:B2"/>
  </mergeCells>
  <phoneticPr fontId="30" type="noConversion"/>
  <printOptions horizontalCentered="1"/>
  <pageMargins left="0.78680555555555598" right="0.74791666666666701" top="1.18055555555556" bottom="0.98402777777777795" header="0.51180555555555596" footer="0.51180555555555596"/>
  <pageSetup paperSize="9" firstPageNumber="4294963191" orientation="portrait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F16" sqref="F16"/>
    </sheetView>
  </sheetViews>
  <sheetFormatPr defaultColWidth="9" defaultRowHeight="15.75"/>
  <cols>
    <col min="1" max="1" width="41.625" style="44" customWidth="1"/>
    <col min="2" max="2" width="41.625" style="127" customWidth="1"/>
    <col min="3" max="16384" width="9" style="44"/>
  </cols>
  <sheetData>
    <row r="1" spans="1:2" ht="26.25" customHeight="1">
      <c r="A1" s="40" t="s">
        <v>1261</v>
      </c>
    </row>
    <row r="2" spans="1:2" ht="24.75" customHeight="1">
      <c r="A2" s="182" t="s">
        <v>1415</v>
      </c>
      <c r="B2" s="182"/>
    </row>
    <row r="3" spans="1:2" s="40" customFormat="1" ht="24" customHeight="1">
      <c r="B3" s="46" t="s">
        <v>6</v>
      </c>
    </row>
    <row r="4" spans="1:2" s="41" customFormat="1" ht="26.25" customHeight="1">
      <c r="A4" s="97" t="s">
        <v>1</v>
      </c>
      <c r="B4" s="128" t="s">
        <v>65</v>
      </c>
    </row>
    <row r="5" spans="1:2" s="41" customFormat="1" ht="22.5" customHeight="1">
      <c r="A5" s="158" t="s">
        <v>1263</v>
      </c>
      <c r="B5" s="128">
        <v>221</v>
      </c>
    </row>
    <row r="6" spans="1:2" s="41" customFormat="1" ht="22.5" customHeight="1">
      <c r="A6" s="158" t="s">
        <v>1264</v>
      </c>
      <c r="B6" s="128">
        <v>2</v>
      </c>
    </row>
    <row r="7" spans="1:2" s="41" customFormat="1" ht="22.5" customHeight="1">
      <c r="A7" s="158" t="s">
        <v>1210</v>
      </c>
      <c r="B7" s="128">
        <v>44378</v>
      </c>
    </row>
    <row r="8" spans="1:2" s="41" customFormat="1" ht="22.5" customHeight="1">
      <c r="A8" s="158" t="s">
        <v>1209</v>
      </c>
      <c r="B8" s="128">
        <v>49</v>
      </c>
    </row>
    <row r="9" spans="1:2" s="41" customFormat="1" ht="22.5" customHeight="1">
      <c r="A9" s="158" t="s">
        <v>1481</v>
      </c>
      <c r="B9" s="128">
        <v>42</v>
      </c>
    </row>
    <row r="10" spans="1:2" s="41" customFormat="1" ht="22.5" customHeight="1">
      <c r="A10" s="158" t="s">
        <v>1482</v>
      </c>
      <c r="B10" s="128">
        <v>6</v>
      </c>
    </row>
    <row r="11" spans="1:2" s="41" customFormat="1" ht="22.5" customHeight="1">
      <c r="A11" s="158" t="s">
        <v>1211</v>
      </c>
      <c r="B11" s="128">
        <v>1122</v>
      </c>
    </row>
    <row r="12" spans="1:2" s="41" customFormat="1" ht="22.5" customHeight="1">
      <c r="A12" s="158" t="s">
        <v>1213</v>
      </c>
      <c r="B12" s="128">
        <v>2</v>
      </c>
    </row>
    <row r="13" spans="1:2" s="41" customFormat="1" ht="22.5" customHeight="1">
      <c r="A13" s="97"/>
      <c r="B13" s="128"/>
    </row>
    <row r="14" spans="1:2" s="41" customFormat="1" ht="22.5" customHeight="1">
      <c r="A14" s="97"/>
      <c r="B14" s="128"/>
    </row>
    <row r="15" spans="1:2" s="40" customFormat="1" ht="22.5" customHeight="1">
      <c r="A15" s="97"/>
      <c r="B15" s="128"/>
    </row>
    <row r="16" spans="1:2" s="41" customFormat="1" ht="22.5" customHeight="1">
      <c r="A16" s="105"/>
      <c r="B16" s="129"/>
    </row>
    <row r="17" spans="1:2">
      <c r="A17" s="52" t="s">
        <v>5</v>
      </c>
      <c r="B17" s="49">
        <v>45822</v>
      </c>
    </row>
  </sheetData>
  <mergeCells count="1">
    <mergeCell ref="A2:B2"/>
  </mergeCells>
  <phoneticPr fontId="30" type="noConversion"/>
  <printOptions horizontalCentered="1"/>
  <pageMargins left="0.90486111111111101" right="0.74791666666666701" top="0.98402777777777795" bottom="0.98402777777777795" header="0.51180555555555596" footer="0.5118055555555559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B32"/>
  <sheetViews>
    <sheetView showZeros="0" workbookViewId="0">
      <selection activeCell="I12" sqref="I12"/>
    </sheetView>
  </sheetViews>
  <sheetFormatPr defaultColWidth="7" defaultRowHeight="15"/>
  <cols>
    <col min="1" max="1" width="35.125" style="3" customWidth="1"/>
    <col min="2" max="2" width="29.625" style="10" customWidth="1"/>
    <col min="3" max="16384" width="7" style="5"/>
  </cols>
  <sheetData>
    <row r="1" spans="1:2" ht="29.25" customHeight="1">
      <c r="A1" s="9" t="s">
        <v>1262</v>
      </c>
    </row>
    <row r="2" spans="1:2" ht="28.5" customHeight="1">
      <c r="A2" s="178" t="s">
        <v>1416</v>
      </c>
      <c r="B2" s="179"/>
    </row>
    <row r="3" spans="1:2" s="1" customFormat="1" ht="21.75" customHeight="1">
      <c r="A3" s="3"/>
      <c r="B3" s="89" t="s">
        <v>6</v>
      </c>
    </row>
    <row r="4" spans="1:2" s="1" customFormat="1" ht="30" customHeight="1">
      <c r="A4" s="72" t="s">
        <v>1</v>
      </c>
      <c r="B4" s="126" t="s">
        <v>65</v>
      </c>
    </row>
    <row r="5" spans="1:2" s="1" customFormat="1" ht="27" customHeight="1">
      <c r="A5" s="90" t="s">
        <v>1265</v>
      </c>
      <c r="B5" s="124">
        <v>221</v>
      </c>
    </row>
    <row r="6" spans="1:2" s="1" customFormat="1" ht="27" customHeight="1">
      <c r="A6" s="159" t="s">
        <v>1214</v>
      </c>
      <c r="B6" s="124">
        <v>43829</v>
      </c>
    </row>
    <row r="7" spans="1:2" s="1" customFormat="1" ht="27" customHeight="1">
      <c r="A7" s="159" t="s">
        <v>1483</v>
      </c>
      <c r="B7" s="124">
        <v>49</v>
      </c>
    </row>
    <row r="8" spans="1:2" s="1" customFormat="1" ht="27" customHeight="1">
      <c r="A8" s="159" t="s">
        <v>1484</v>
      </c>
      <c r="B8" s="124">
        <v>42</v>
      </c>
    </row>
    <row r="9" spans="1:2" s="1" customFormat="1" ht="27" customHeight="1">
      <c r="A9" s="159" t="s">
        <v>1485</v>
      </c>
      <c r="B9" s="124">
        <v>6</v>
      </c>
    </row>
    <row r="10" spans="1:2" s="1" customFormat="1" ht="27" customHeight="1">
      <c r="A10" s="159" t="s">
        <v>1215</v>
      </c>
      <c r="B10" s="124">
        <v>91</v>
      </c>
    </row>
    <row r="11" spans="1:2" s="1" customFormat="1" ht="27" customHeight="1">
      <c r="A11" s="159" t="s">
        <v>1216</v>
      </c>
      <c r="B11" s="124">
        <v>2</v>
      </c>
    </row>
    <row r="12" spans="1:2" s="1" customFormat="1" ht="27" customHeight="1">
      <c r="A12" s="72"/>
      <c r="B12" s="124"/>
    </row>
    <row r="13" spans="1:2" s="1" customFormat="1" ht="27" customHeight="1">
      <c r="A13" s="72"/>
      <c r="B13" s="124"/>
    </row>
    <row r="14" spans="1:2" s="1" customFormat="1" ht="27" customHeight="1">
      <c r="A14" s="72"/>
      <c r="B14" s="124"/>
    </row>
    <row r="15" spans="1:2" s="1" customFormat="1" ht="27" customHeight="1">
      <c r="A15" s="72"/>
      <c r="B15" s="124"/>
    </row>
    <row r="16" spans="1:2" s="1" customFormat="1" ht="27" customHeight="1">
      <c r="A16" s="93" t="s">
        <v>21</v>
      </c>
      <c r="B16" s="124">
        <v>44240</v>
      </c>
    </row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</sheetData>
  <mergeCells count="1">
    <mergeCell ref="A2:B2"/>
  </mergeCells>
  <phoneticPr fontId="30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C53"/>
  <sheetViews>
    <sheetView showZeros="0" workbookViewId="0">
      <selection activeCell="B13" sqref="B13"/>
    </sheetView>
  </sheetViews>
  <sheetFormatPr defaultColWidth="7" defaultRowHeight="15"/>
  <cols>
    <col min="1" max="1" width="12.375" style="3" customWidth="1"/>
    <col min="2" max="2" width="60.875" style="1" customWidth="1"/>
    <col min="3" max="3" width="13.375" style="10" customWidth="1"/>
    <col min="4" max="4" width="7" style="5" customWidth="1"/>
    <col min="5" max="5" width="10.625" style="5" customWidth="1"/>
    <col min="6" max="6" width="10.5" style="5" customWidth="1"/>
    <col min="7" max="7" width="7" style="5" customWidth="1"/>
    <col min="8" max="16384" width="7" style="5"/>
  </cols>
  <sheetData>
    <row r="1" spans="1:3" ht="20.25" customHeight="1">
      <c r="A1" s="9" t="s">
        <v>1266</v>
      </c>
    </row>
    <row r="2" spans="1:3" ht="23.25">
      <c r="A2" s="178" t="s">
        <v>1417</v>
      </c>
      <c r="B2" s="187"/>
      <c r="C2" s="179"/>
    </row>
    <row r="3" spans="1:3" s="1" customFormat="1">
      <c r="A3" s="3"/>
      <c r="C3" s="10" t="s">
        <v>6</v>
      </c>
    </row>
    <row r="4" spans="1:3" s="102" customFormat="1" ht="15" customHeight="1">
      <c r="A4" s="72" t="s">
        <v>43</v>
      </c>
      <c r="B4" s="103" t="s">
        <v>44</v>
      </c>
      <c r="C4" s="126" t="s">
        <v>65</v>
      </c>
    </row>
    <row r="5" spans="1:3" s="102" customFormat="1" ht="15" customHeight="1">
      <c r="A5" s="138"/>
      <c r="B5" s="139" t="s">
        <v>1267</v>
      </c>
      <c r="C5" s="140">
        <v>11575</v>
      </c>
    </row>
    <row r="6" spans="1:3" s="102" customFormat="1" ht="15" customHeight="1">
      <c r="A6" s="139">
        <v>206</v>
      </c>
      <c r="B6" s="139" t="s">
        <v>392</v>
      </c>
      <c r="C6" s="140">
        <v>0</v>
      </c>
    </row>
    <row r="7" spans="1:3" s="102" customFormat="1" ht="15" customHeight="1">
      <c r="A7" s="139">
        <v>20610</v>
      </c>
      <c r="B7" s="139" t="s">
        <v>1268</v>
      </c>
      <c r="C7" s="140">
        <v>0</v>
      </c>
    </row>
    <row r="8" spans="1:3" s="102" customFormat="1" ht="15" customHeight="1">
      <c r="A8" s="139">
        <v>207</v>
      </c>
      <c r="B8" s="139" t="s">
        <v>441</v>
      </c>
      <c r="C8" s="140">
        <v>221</v>
      </c>
    </row>
    <row r="9" spans="1:3" s="102" customFormat="1" ht="15" customHeight="1">
      <c r="A9" s="139">
        <v>20707</v>
      </c>
      <c r="B9" s="139" t="s">
        <v>1217</v>
      </c>
      <c r="C9" s="140">
        <v>221</v>
      </c>
    </row>
    <row r="10" spans="1:3" s="102" customFormat="1" ht="15" customHeight="1">
      <c r="A10" s="139">
        <v>208</v>
      </c>
      <c r="B10" s="139" t="s">
        <v>45</v>
      </c>
      <c r="C10" s="140">
        <v>0</v>
      </c>
    </row>
    <row r="11" spans="1:3" s="102" customFormat="1" ht="15" customHeight="1">
      <c r="A11" s="139">
        <v>20822</v>
      </c>
      <c r="B11" s="139" t="s">
        <v>1269</v>
      </c>
      <c r="C11" s="140">
        <v>0</v>
      </c>
    </row>
    <row r="12" spans="1:3" s="102" customFormat="1" ht="15" customHeight="1">
      <c r="A12" s="139">
        <v>20823</v>
      </c>
      <c r="B12" s="139" t="s">
        <v>1270</v>
      </c>
      <c r="C12" s="140">
        <v>0</v>
      </c>
    </row>
    <row r="13" spans="1:3" s="102" customFormat="1" ht="15" customHeight="1">
      <c r="A13" s="139">
        <v>211</v>
      </c>
      <c r="B13" s="139" t="s">
        <v>625</v>
      </c>
      <c r="C13" s="140">
        <v>0</v>
      </c>
    </row>
    <row r="14" spans="1:3" s="102" customFormat="1" ht="15" customHeight="1">
      <c r="A14" s="139">
        <v>21160</v>
      </c>
      <c r="B14" s="139" t="s">
        <v>1271</v>
      </c>
      <c r="C14" s="140">
        <v>0</v>
      </c>
    </row>
    <row r="15" spans="1:3" s="102" customFormat="1" ht="15" customHeight="1">
      <c r="A15" s="139">
        <v>21161</v>
      </c>
      <c r="B15" s="139" t="s">
        <v>1272</v>
      </c>
      <c r="C15" s="140">
        <v>0</v>
      </c>
    </row>
    <row r="16" spans="1:3" s="102" customFormat="1" ht="15" customHeight="1">
      <c r="A16" s="139">
        <v>212</v>
      </c>
      <c r="B16" s="139" t="s">
        <v>694</v>
      </c>
      <c r="C16" s="140">
        <v>11252</v>
      </c>
    </row>
    <row r="17" spans="1:3" s="102" customFormat="1" ht="15" customHeight="1">
      <c r="A17" s="139">
        <v>21208</v>
      </c>
      <c r="B17" s="139" t="s">
        <v>1218</v>
      </c>
      <c r="C17" s="140">
        <v>11210</v>
      </c>
    </row>
    <row r="18" spans="1:3" s="102" customFormat="1" ht="15" customHeight="1">
      <c r="A18" s="139">
        <v>21209</v>
      </c>
      <c r="B18" s="139" t="s">
        <v>1273</v>
      </c>
      <c r="C18" s="140">
        <v>0</v>
      </c>
    </row>
    <row r="19" spans="1:3" s="102" customFormat="1" ht="15" customHeight="1">
      <c r="A19" s="139">
        <v>21210</v>
      </c>
      <c r="B19" s="139" t="s">
        <v>1219</v>
      </c>
      <c r="C19" s="140">
        <v>0</v>
      </c>
    </row>
    <row r="20" spans="1:3" s="102" customFormat="1" ht="15" customHeight="1">
      <c r="A20" s="139">
        <v>21211</v>
      </c>
      <c r="B20" s="139" t="s">
        <v>1220</v>
      </c>
      <c r="C20" s="140">
        <v>0</v>
      </c>
    </row>
    <row r="21" spans="1:3" s="102" customFormat="1" ht="15" customHeight="1">
      <c r="A21" s="139">
        <v>21213</v>
      </c>
      <c r="B21" s="139" t="s">
        <v>1221</v>
      </c>
      <c r="C21" s="140">
        <v>42</v>
      </c>
    </row>
    <row r="22" spans="1:3" s="102" customFormat="1" ht="15" customHeight="1">
      <c r="A22" s="139">
        <v>21214</v>
      </c>
      <c r="B22" s="139" t="s">
        <v>1274</v>
      </c>
      <c r="C22" s="140">
        <v>0</v>
      </c>
    </row>
    <row r="23" spans="1:3" s="102" customFormat="1" ht="15" customHeight="1">
      <c r="A23" s="139">
        <v>213</v>
      </c>
      <c r="B23" s="139" t="s">
        <v>715</v>
      </c>
      <c r="C23" s="140">
        <v>0</v>
      </c>
    </row>
    <row r="24" spans="1:3" s="102" customFormat="1" ht="15" customHeight="1">
      <c r="A24" s="139">
        <v>21366</v>
      </c>
      <c r="B24" s="139" t="s">
        <v>1275</v>
      </c>
      <c r="C24" s="140">
        <v>0</v>
      </c>
    </row>
    <row r="25" spans="1:3" s="102" customFormat="1" ht="15" customHeight="1">
      <c r="A25" s="139">
        <v>21367</v>
      </c>
      <c r="B25" s="139" t="s">
        <v>1276</v>
      </c>
      <c r="C25" s="140">
        <v>0</v>
      </c>
    </row>
    <row r="26" spans="1:3" s="102" customFormat="1" ht="15" customHeight="1">
      <c r="A26" s="139">
        <v>21369</v>
      </c>
      <c r="B26" s="139" t="s">
        <v>1277</v>
      </c>
      <c r="C26" s="140">
        <v>0</v>
      </c>
    </row>
    <row r="27" spans="1:3" s="102" customFormat="1" ht="15" customHeight="1">
      <c r="A27" s="139">
        <v>214</v>
      </c>
      <c r="B27" s="139" t="s">
        <v>826</v>
      </c>
      <c r="C27" s="140">
        <v>0</v>
      </c>
    </row>
    <row r="28" spans="1:3" s="102" customFormat="1" ht="15" customHeight="1">
      <c r="A28" s="139">
        <v>21460</v>
      </c>
      <c r="B28" s="139" t="s">
        <v>1278</v>
      </c>
      <c r="C28" s="140">
        <v>0</v>
      </c>
    </row>
    <row r="29" spans="1:3" s="102" customFormat="1" ht="15" customHeight="1">
      <c r="A29" s="139">
        <v>21462</v>
      </c>
      <c r="B29" s="139" t="s">
        <v>1279</v>
      </c>
      <c r="C29" s="140">
        <v>0</v>
      </c>
    </row>
    <row r="30" spans="1:3" s="102" customFormat="1" ht="12.75" customHeight="1">
      <c r="A30" s="139">
        <v>21463</v>
      </c>
      <c r="B30" s="139" t="s">
        <v>1280</v>
      </c>
      <c r="C30" s="140">
        <v>0</v>
      </c>
    </row>
    <row r="31" spans="1:3" s="102" customFormat="1" ht="15" customHeight="1">
      <c r="A31" s="139">
        <v>21464</v>
      </c>
      <c r="B31" s="139" t="s">
        <v>1281</v>
      </c>
      <c r="C31" s="140">
        <v>0</v>
      </c>
    </row>
    <row r="32" spans="1:3" s="102" customFormat="1" ht="15" customHeight="1">
      <c r="A32" s="139">
        <v>21468</v>
      </c>
      <c r="B32" s="139" t="s">
        <v>1282</v>
      </c>
      <c r="C32" s="140">
        <v>0</v>
      </c>
    </row>
    <row r="33" spans="1:3" s="102" customFormat="1" ht="15" customHeight="1">
      <c r="A33" s="139">
        <v>21469</v>
      </c>
      <c r="B33" s="139" t="s">
        <v>1283</v>
      </c>
      <c r="C33" s="140">
        <v>0</v>
      </c>
    </row>
    <row r="34" spans="1:3" s="102" customFormat="1" ht="15" customHeight="1">
      <c r="A34" s="139">
        <v>215</v>
      </c>
      <c r="B34" s="139" t="s">
        <v>875</v>
      </c>
      <c r="C34" s="140">
        <v>0</v>
      </c>
    </row>
    <row r="35" spans="1:3" s="102" customFormat="1" ht="15" customHeight="1">
      <c r="A35" s="139">
        <v>21561</v>
      </c>
      <c r="B35" s="139" t="s">
        <v>1222</v>
      </c>
      <c r="C35" s="140">
        <v>0</v>
      </c>
    </row>
    <row r="36" spans="1:3" s="102" customFormat="1" ht="15" customHeight="1">
      <c r="A36" s="139">
        <v>21562</v>
      </c>
      <c r="B36" s="139" t="s">
        <v>1284</v>
      </c>
      <c r="C36" s="140">
        <v>0</v>
      </c>
    </row>
    <row r="37" spans="1:3" s="102" customFormat="1" ht="15" customHeight="1">
      <c r="A37" s="139">
        <v>216</v>
      </c>
      <c r="B37" s="139" t="s">
        <v>929</v>
      </c>
      <c r="C37" s="140">
        <v>6</v>
      </c>
    </row>
    <row r="38" spans="1:3" s="102" customFormat="1" ht="15" customHeight="1">
      <c r="A38" s="139">
        <v>21660</v>
      </c>
      <c r="B38" s="139" t="s">
        <v>1285</v>
      </c>
      <c r="C38" s="140">
        <v>6</v>
      </c>
    </row>
    <row r="39" spans="1:3" s="102" customFormat="1" ht="15" customHeight="1">
      <c r="A39" s="139">
        <v>217</v>
      </c>
      <c r="B39" s="139" t="s">
        <v>946</v>
      </c>
      <c r="C39" s="140">
        <v>0</v>
      </c>
    </row>
    <row r="40" spans="1:3" s="102" customFormat="1" ht="15" customHeight="1">
      <c r="A40" s="139">
        <v>21704</v>
      </c>
      <c r="B40" s="139" t="s">
        <v>966</v>
      </c>
      <c r="C40" s="140">
        <v>0</v>
      </c>
    </row>
    <row r="41" spans="1:3" s="102" customFormat="1" ht="15" customHeight="1">
      <c r="A41" s="139">
        <v>2170402</v>
      </c>
      <c r="B41" s="139" t="s">
        <v>1286</v>
      </c>
      <c r="C41" s="140">
        <v>0</v>
      </c>
    </row>
    <row r="42" spans="1:3" s="102" customFormat="1" ht="15" customHeight="1">
      <c r="A42" s="139">
        <v>2170403</v>
      </c>
      <c r="B42" s="139" t="s">
        <v>1287</v>
      </c>
      <c r="C42" s="140">
        <v>0</v>
      </c>
    </row>
    <row r="43" spans="1:3" s="102" customFormat="1" ht="15" customHeight="1">
      <c r="A43" s="139">
        <v>229</v>
      </c>
      <c r="B43" s="139" t="s">
        <v>1203</v>
      </c>
      <c r="C43" s="140">
        <v>91</v>
      </c>
    </row>
    <row r="44" spans="1:3" s="102" customFormat="1" ht="15" customHeight="1">
      <c r="A44" s="139">
        <v>22908</v>
      </c>
      <c r="B44" s="139" t="s">
        <v>1288</v>
      </c>
      <c r="C44" s="140">
        <v>0</v>
      </c>
    </row>
    <row r="45" spans="1:3" s="102" customFormat="1" ht="15" customHeight="1">
      <c r="A45" s="139">
        <v>22960</v>
      </c>
      <c r="B45" s="139" t="s">
        <v>1223</v>
      </c>
      <c r="C45" s="140">
        <v>91</v>
      </c>
    </row>
    <row r="46" spans="1:3" s="102" customFormat="1" ht="15" customHeight="1">
      <c r="A46" s="139">
        <v>22904</v>
      </c>
      <c r="B46" s="139" t="s">
        <v>1290</v>
      </c>
      <c r="C46" s="140">
        <v>0</v>
      </c>
    </row>
    <row r="47" spans="1:3" s="102" customFormat="1" ht="15" customHeight="1">
      <c r="A47" s="139">
        <v>232</v>
      </c>
      <c r="B47" s="139" t="s">
        <v>1107</v>
      </c>
      <c r="C47" s="140">
        <v>0</v>
      </c>
    </row>
    <row r="48" spans="1:3">
      <c r="A48" s="139">
        <v>233</v>
      </c>
      <c r="B48" s="139" t="s">
        <v>1115</v>
      </c>
      <c r="C48" s="142">
        <v>5</v>
      </c>
    </row>
    <row r="49" spans="1:3">
      <c r="A49" s="139">
        <v>22961</v>
      </c>
      <c r="B49" s="139" t="s">
        <v>1289</v>
      </c>
      <c r="C49" s="142">
        <v>0</v>
      </c>
    </row>
    <row r="50" spans="1:3">
      <c r="A50" s="139">
        <v>22904</v>
      </c>
      <c r="B50" s="139" t="s">
        <v>1290</v>
      </c>
      <c r="C50" s="142">
        <v>0</v>
      </c>
    </row>
    <row r="51" spans="1:3">
      <c r="A51" s="139">
        <v>232</v>
      </c>
      <c r="B51" s="139" t="s">
        <v>1107</v>
      </c>
      <c r="C51" s="142">
        <v>401</v>
      </c>
    </row>
    <row r="52" spans="1:3">
      <c r="A52" s="139">
        <v>233</v>
      </c>
      <c r="B52" s="139" t="s">
        <v>1115</v>
      </c>
      <c r="C52" s="142">
        <v>148</v>
      </c>
    </row>
    <row r="53" spans="1:3">
      <c r="A53" s="166"/>
      <c r="B53" s="139" t="s">
        <v>1230</v>
      </c>
      <c r="C53" s="143">
        <v>157577</v>
      </c>
    </row>
  </sheetData>
  <mergeCells count="1">
    <mergeCell ref="A2:C2"/>
  </mergeCells>
  <phoneticPr fontId="30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5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28"/>
  <sheetViews>
    <sheetView workbookViewId="0">
      <selection activeCell="A13" sqref="A13"/>
    </sheetView>
  </sheetViews>
  <sheetFormatPr defaultColWidth="7" defaultRowHeight="15"/>
  <cols>
    <col min="1" max="1" width="46.625" style="3" customWidth="1"/>
    <col min="2" max="2" width="41.875" style="3" customWidth="1"/>
    <col min="3" max="16384" width="7" style="5"/>
  </cols>
  <sheetData>
    <row r="1" spans="1:2" ht="21.75" customHeight="1">
      <c r="A1" s="9" t="s">
        <v>1291</v>
      </c>
      <c r="B1" s="9"/>
    </row>
    <row r="2" spans="1:2" ht="51.75" customHeight="1">
      <c r="A2" s="184" t="s">
        <v>1418</v>
      </c>
      <c r="B2" s="185"/>
    </row>
    <row r="3" spans="1:2" ht="19.5" customHeight="1">
      <c r="B3" s="160" t="s">
        <v>30</v>
      </c>
    </row>
    <row r="4" spans="1:2" s="71" customFormat="1" ht="39.75" customHeight="1">
      <c r="A4" s="72" t="s">
        <v>31</v>
      </c>
      <c r="B4" s="72" t="s">
        <v>42</v>
      </c>
    </row>
    <row r="5" spans="1:2" ht="39.75" customHeight="1">
      <c r="A5" s="73" t="s">
        <v>34</v>
      </c>
      <c r="B5" s="74"/>
    </row>
    <row r="6" spans="1:2" ht="39.75" customHeight="1">
      <c r="A6" s="73" t="s">
        <v>36</v>
      </c>
      <c r="B6" s="74"/>
    </row>
    <row r="7" spans="1:2" ht="39.75" customHeight="1">
      <c r="A7" s="73" t="s">
        <v>37</v>
      </c>
      <c r="B7" s="74"/>
    </row>
    <row r="8" spans="1:2" ht="39.75" customHeight="1">
      <c r="A8" s="73" t="s">
        <v>38</v>
      </c>
      <c r="B8" s="74"/>
    </row>
    <row r="9" spans="1:2" ht="39.75" customHeight="1">
      <c r="A9" s="73" t="s">
        <v>39</v>
      </c>
      <c r="B9" s="74"/>
    </row>
    <row r="10" spans="1:2" ht="39.75" customHeight="1">
      <c r="A10" s="73" t="s">
        <v>3</v>
      </c>
      <c r="B10" s="74"/>
    </row>
    <row r="11" spans="1:2" ht="39.75" customHeight="1">
      <c r="A11" s="73" t="s">
        <v>40</v>
      </c>
      <c r="B11" s="76"/>
    </row>
    <row r="12" spans="1:2" ht="39.75" customHeight="1">
      <c r="A12" s="11" t="s">
        <v>5</v>
      </c>
      <c r="B12" s="74"/>
    </row>
    <row r="13" spans="1:2" ht="19.5" customHeight="1">
      <c r="A13" s="3" t="s">
        <v>1533</v>
      </c>
    </row>
    <row r="14" spans="1:2" ht="19.5" customHeight="1"/>
    <row r="15" spans="1:2" ht="19.5" customHeight="1"/>
    <row r="16" spans="1:2" ht="19.5" customHeight="1"/>
    <row r="17" s="5" customFormat="1" ht="19.5" customHeight="1"/>
    <row r="18" s="5" customFormat="1" ht="19.5" customHeight="1"/>
    <row r="19" s="5" customFormat="1" ht="19.5" customHeight="1"/>
    <row r="20" s="5" customFormat="1" ht="19.5" customHeight="1"/>
    <row r="21" s="5" customFormat="1" ht="19.5" customHeight="1"/>
    <row r="22" s="5" customFormat="1" ht="19.5" customHeight="1"/>
    <row r="23" s="5" customFormat="1" ht="19.5" customHeight="1"/>
    <row r="24" s="5" customFormat="1" ht="19.5" customHeight="1"/>
    <row r="25" s="5" customFormat="1" ht="19.5" customHeight="1"/>
    <row r="26" s="5" customFormat="1" ht="19.5" customHeight="1"/>
    <row r="27" s="5" customFormat="1" ht="19.5" customHeight="1"/>
    <row r="28" s="5" customFormat="1" ht="19.5" customHeight="1"/>
  </sheetData>
  <mergeCells count="1">
    <mergeCell ref="A2:B2"/>
  </mergeCells>
  <phoneticPr fontId="30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VG14"/>
  <sheetViews>
    <sheetView workbookViewId="0">
      <selection activeCell="A14" sqref="A14"/>
    </sheetView>
  </sheetViews>
  <sheetFormatPr defaultColWidth="7.875" defaultRowHeight="15.75"/>
  <cols>
    <col min="1" max="1" width="52" style="57" customWidth="1"/>
    <col min="2" max="2" width="48.875" style="57" customWidth="1"/>
    <col min="3" max="3" width="8" style="57" customWidth="1"/>
    <col min="4" max="4" width="7.875" style="57" customWidth="1"/>
    <col min="5" max="5" width="8.5" style="57" hidden="1" customWidth="1"/>
    <col min="6" max="6" width="7.875" style="57" hidden="1" customWidth="1"/>
    <col min="7" max="247" width="7.875" style="57"/>
    <col min="248" max="248" width="35.75" style="57" customWidth="1"/>
    <col min="249" max="249" width="7.875" style="57" hidden="1" customWidth="1"/>
    <col min="250" max="251" width="12" style="57" customWidth="1"/>
    <col min="252" max="252" width="8" style="57" customWidth="1"/>
    <col min="253" max="253" width="7.875" style="57" customWidth="1"/>
    <col min="254" max="255" width="7.875" style="57" hidden="1" customWidth="1"/>
    <col min="256" max="503" width="7.875" style="57"/>
    <col min="504" max="504" width="35.75" style="57" customWidth="1"/>
    <col min="505" max="505" width="7.875" style="57" hidden="1" customWidth="1"/>
    <col min="506" max="507" width="12" style="57" customWidth="1"/>
    <col min="508" max="508" width="8" style="57" customWidth="1"/>
    <col min="509" max="509" width="7.875" style="57" customWidth="1"/>
    <col min="510" max="511" width="7.875" style="57" hidden="1" customWidth="1"/>
    <col min="512" max="759" width="7.875" style="57"/>
    <col min="760" max="760" width="35.75" style="57" customWidth="1"/>
    <col min="761" max="761" width="7.875" style="57" hidden="1" customWidth="1"/>
    <col min="762" max="763" width="12" style="57" customWidth="1"/>
    <col min="764" max="764" width="8" style="57" customWidth="1"/>
    <col min="765" max="765" width="7.875" style="57" customWidth="1"/>
    <col min="766" max="767" width="7.875" style="57" hidden="1" customWidth="1"/>
    <col min="768" max="1015" width="7.875" style="57"/>
    <col min="1016" max="1016" width="35.75" style="57" customWidth="1"/>
    <col min="1017" max="1017" width="7.875" style="57" hidden="1" customWidth="1"/>
    <col min="1018" max="1019" width="12" style="57" customWidth="1"/>
    <col min="1020" max="1020" width="8" style="57" customWidth="1"/>
    <col min="1021" max="1021" width="7.875" style="57" customWidth="1"/>
    <col min="1022" max="1023" width="7.875" style="57" hidden="1" customWidth="1"/>
    <col min="1024" max="1271" width="7.875" style="57"/>
    <col min="1272" max="1272" width="35.75" style="57" customWidth="1"/>
    <col min="1273" max="1273" width="7.875" style="57" hidden="1" customWidth="1"/>
    <col min="1274" max="1275" width="12" style="57" customWidth="1"/>
    <col min="1276" max="1276" width="8" style="57" customWidth="1"/>
    <col min="1277" max="1277" width="7.875" style="57" customWidth="1"/>
    <col min="1278" max="1279" width="7.875" style="57" hidden="1" customWidth="1"/>
    <col min="1280" max="1527" width="7.875" style="57"/>
    <col min="1528" max="1528" width="35.75" style="57" customWidth="1"/>
    <col min="1529" max="1529" width="7.875" style="57" hidden="1" customWidth="1"/>
    <col min="1530" max="1531" width="12" style="57" customWidth="1"/>
    <col min="1532" max="1532" width="8" style="57" customWidth="1"/>
    <col min="1533" max="1533" width="7.875" style="57" customWidth="1"/>
    <col min="1534" max="1535" width="7.875" style="57" hidden="1" customWidth="1"/>
    <col min="1536" max="1783" width="7.875" style="57"/>
    <col min="1784" max="1784" width="35.75" style="57" customWidth="1"/>
    <col min="1785" max="1785" width="7.875" style="57" hidden="1" customWidth="1"/>
    <col min="1786" max="1787" width="12" style="57" customWidth="1"/>
    <col min="1788" max="1788" width="8" style="57" customWidth="1"/>
    <col min="1789" max="1789" width="7.875" style="57" customWidth="1"/>
    <col min="1790" max="1791" width="7.875" style="57" hidden="1" customWidth="1"/>
    <col min="1792" max="2039" width="7.875" style="57"/>
    <col min="2040" max="2040" width="35.75" style="57" customWidth="1"/>
    <col min="2041" max="2041" width="7.875" style="57" hidden="1" customWidth="1"/>
    <col min="2042" max="2043" width="12" style="57" customWidth="1"/>
    <col min="2044" max="2044" width="8" style="57" customWidth="1"/>
    <col min="2045" max="2045" width="7.875" style="57" customWidth="1"/>
    <col min="2046" max="2047" width="7.875" style="57" hidden="1" customWidth="1"/>
    <col min="2048" max="2295" width="7.875" style="57"/>
    <col min="2296" max="2296" width="35.75" style="57" customWidth="1"/>
    <col min="2297" max="2297" width="7.875" style="57" hidden="1" customWidth="1"/>
    <col min="2298" max="2299" width="12" style="57" customWidth="1"/>
    <col min="2300" max="2300" width="8" style="57" customWidth="1"/>
    <col min="2301" max="2301" width="7.875" style="57" customWidth="1"/>
    <col min="2302" max="2303" width="7.875" style="57" hidden="1" customWidth="1"/>
    <col min="2304" max="2551" width="7.875" style="57"/>
    <col min="2552" max="2552" width="35.75" style="57" customWidth="1"/>
    <col min="2553" max="2553" width="7.875" style="57" hidden="1" customWidth="1"/>
    <col min="2554" max="2555" width="12" style="57" customWidth="1"/>
    <col min="2556" max="2556" width="8" style="57" customWidth="1"/>
    <col min="2557" max="2557" width="7.875" style="57" customWidth="1"/>
    <col min="2558" max="2559" width="7.875" style="57" hidden="1" customWidth="1"/>
    <col min="2560" max="2807" width="7.875" style="57"/>
    <col min="2808" max="2808" width="35.75" style="57" customWidth="1"/>
    <col min="2809" max="2809" width="7.875" style="57" hidden="1" customWidth="1"/>
    <col min="2810" max="2811" width="12" style="57" customWidth="1"/>
    <col min="2812" max="2812" width="8" style="57" customWidth="1"/>
    <col min="2813" max="2813" width="7.875" style="57" customWidth="1"/>
    <col min="2814" max="2815" width="7.875" style="57" hidden="1" customWidth="1"/>
    <col min="2816" max="3063" width="7.875" style="57"/>
    <col min="3064" max="3064" width="35.75" style="57" customWidth="1"/>
    <col min="3065" max="3065" width="7.875" style="57" hidden="1" customWidth="1"/>
    <col min="3066" max="3067" width="12" style="57" customWidth="1"/>
    <col min="3068" max="3068" width="8" style="57" customWidth="1"/>
    <col min="3069" max="3069" width="7.875" style="57" customWidth="1"/>
    <col min="3070" max="3071" width="7.875" style="57" hidden="1" customWidth="1"/>
    <col min="3072" max="3319" width="7.875" style="57"/>
    <col min="3320" max="3320" width="35.75" style="57" customWidth="1"/>
    <col min="3321" max="3321" width="7.875" style="57" hidden="1" customWidth="1"/>
    <col min="3322" max="3323" width="12" style="57" customWidth="1"/>
    <col min="3324" max="3324" width="8" style="57" customWidth="1"/>
    <col min="3325" max="3325" width="7.875" style="57" customWidth="1"/>
    <col min="3326" max="3327" width="7.875" style="57" hidden="1" customWidth="1"/>
    <col min="3328" max="3575" width="7.875" style="57"/>
    <col min="3576" max="3576" width="35.75" style="57" customWidth="1"/>
    <col min="3577" max="3577" width="7.875" style="57" hidden="1" customWidth="1"/>
    <col min="3578" max="3579" width="12" style="57" customWidth="1"/>
    <col min="3580" max="3580" width="8" style="57" customWidth="1"/>
    <col min="3581" max="3581" width="7.875" style="57" customWidth="1"/>
    <col min="3582" max="3583" width="7.875" style="57" hidden="1" customWidth="1"/>
    <col min="3584" max="3831" width="7.875" style="57"/>
    <col min="3832" max="3832" width="35.75" style="57" customWidth="1"/>
    <col min="3833" max="3833" width="7.875" style="57" hidden="1" customWidth="1"/>
    <col min="3834" max="3835" width="12" style="57" customWidth="1"/>
    <col min="3836" max="3836" width="8" style="57" customWidth="1"/>
    <col min="3837" max="3837" width="7.875" style="57" customWidth="1"/>
    <col min="3838" max="3839" width="7.875" style="57" hidden="1" customWidth="1"/>
    <col min="3840" max="4087" width="7.875" style="57"/>
    <col min="4088" max="4088" width="35.75" style="57" customWidth="1"/>
    <col min="4089" max="4089" width="7.875" style="57" hidden="1" customWidth="1"/>
    <col min="4090" max="4091" width="12" style="57" customWidth="1"/>
    <col min="4092" max="4092" width="8" style="57" customWidth="1"/>
    <col min="4093" max="4093" width="7.875" style="57" customWidth="1"/>
    <col min="4094" max="4095" width="7.875" style="57" hidden="1" customWidth="1"/>
    <col min="4096" max="4343" width="7.875" style="57"/>
    <col min="4344" max="4344" width="35.75" style="57" customWidth="1"/>
    <col min="4345" max="4345" width="7.875" style="57" hidden="1" customWidth="1"/>
    <col min="4346" max="4347" width="12" style="57" customWidth="1"/>
    <col min="4348" max="4348" width="8" style="57" customWidth="1"/>
    <col min="4349" max="4349" width="7.875" style="57" customWidth="1"/>
    <col min="4350" max="4351" width="7.875" style="57" hidden="1" customWidth="1"/>
    <col min="4352" max="4599" width="7.875" style="57"/>
    <col min="4600" max="4600" width="35.75" style="57" customWidth="1"/>
    <col min="4601" max="4601" width="7.875" style="57" hidden="1" customWidth="1"/>
    <col min="4602" max="4603" width="12" style="57" customWidth="1"/>
    <col min="4604" max="4604" width="8" style="57" customWidth="1"/>
    <col min="4605" max="4605" width="7.875" style="57" customWidth="1"/>
    <col min="4606" max="4607" width="7.875" style="57" hidden="1" customWidth="1"/>
    <col min="4608" max="4855" width="7.875" style="57"/>
    <col min="4856" max="4856" width="35.75" style="57" customWidth="1"/>
    <col min="4857" max="4857" width="7.875" style="57" hidden="1" customWidth="1"/>
    <col min="4858" max="4859" width="12" style="57" customWidth="1"/>
    <col min="4860" max="4860" width="8" style="57" customWidth="1"/>
    <col min="4861" max="4861" width="7.875" style="57" customWidth="1"/>
    <col min="4862" max="4863" width="7.875" style="57" hidden="1" customWidth="1"/>
    <col min="4864" max="5111" width="7.875" style="57"/>
    <col min="5112" max="5112" width="35.75" style="57" customWidth="1"/>
    <col min="5113" max="5113" width="7.875" style="57" hidden="1" customWidth="1"/>
    <col min="5114" max="5115" width="12" style="57" customWidth="1"/>
    <col min="5116" max="5116" width="8" style="57" customWidth="1"/>
    <col min="5117" max="5117" width="7.875" style="57" customWidth="1"/>
    <col min="5118" max="5119" width="7.875" style="57" hidden="1" customWidth="1"/>
    <col min="5120" max="5367" width="7.875" style="57"/>
    <col min="5368" max="5368" width="35.75" style="57" customWidth="1"/>
    <col min="5369" max="5369" width="7.875" style="57" hidden="1" customWidth="1"/>
    <col min="5370" max="5371" width="12" style="57" customWidth="1"/>
    <col min="5372" max="5372" width="8" style="57" customWidth="1"/>
    <col min="5373" max="5373" width="7.875" style="57" customWidth="1"/>
    <col min="5374" max="5375" width="7.875" style="57" hidden="1" customWidth="1"/>
    <col min="5376" max="5623" width="7.875" style="57"/>
    <col min="5624" max="5624" width="35.75" style="57" customWidth="1"/>
    <col min="5625" max="5625" width="7.875" style="57" hidden="1" customWidth="1"/>
    <col min="5626" max="5627" width="12" style="57" customWidth="1"/>
    <col min="5628" max="5628" width="8" style="57" customWidth="1"/>
    <col min="5629" max="5629" width="7.875" style="57" customWidth="1"/>
    <col min="5630" max="5631" width="7.875" style="57" hidden="1" customWidth="1"/>
    <col min="5632" max="5879" width="7.875" style="57"/>
    <col min="5880" max="5880" width="35.75" style="57" customWidth="1"/>
    <col min="5881" max="5881" width="7.875" style="57" hidden="1" customWidth="1"/>
    <col min="5882" max="5883" width="12" style="57" customWidth="1"/>
    <col min="5884" max="5884" width="8" style="57" customWidth="1"/>
    <col min="5885" max="5885" width="7.875" style="57" customWidth="1"/>
    <col min="5886" max="5887" width="7.875" style="57" hidden="1" customWidth="1"/>
    <col min="5888" max="6135" width="7.875" style="57"/>
    <col min="6136" max="6136" width="35.75" style="57" customWidth="1"/>
    <col min="6137" max="6137" width="7.875" style="57" hidden="1" customWidth="1"/>
    <col min="6138" max="6139" width="12" style="57" customWidth="1"/>
    <col min="6140" max="6140" width="8" style="57" customWidth="1"/>
    <col min="6141" max="6141" width="7.875" style="57" customWidth="1"/>
    <col min="6142" max="6143" width="7.875" style="57" hidden="1" customWidth="1"/>
    <col min="6144" max="6391" width="7.875" style="57"/>
    <col min="6392" max="6392" width="35.75" style="57" customWidth="1"/>
    <col min="6393" max="6393" width="7.875" style="57" hidden="1" customWidth="1"/>
    <col min="6394" max="6395" width="12" style="57" customWidth="1"/>
    <col min="6396" max="6396" width="8" style="57" customWidth="1"/>
    <col min="6397" max="6397" width="7.875" style="57" customWidth="1"/>
    <col min="6398" max="6399" width="7.875" style="57" hidden="1" customWidth="1"/>
    <col min="6400" max="6647" width="7.875" style="57"/>
    <col min="6648" max="6648" width="35.75" style="57" customWidth="1"/>
    <col min="6649" max="6649" width="7.875" style="57" hidden="1" customWidth="1"/>
    <col min="6650" max="6651" width="12" style="57" customWidth="1"/>
    <col min="6652" max="6652" width="8" style="57" customWidth="1"/>
    <col min="6653" max="6653" width="7.875" style="57" customWidth="1"/>
    <col min="6654" max="6655" width="7.875" style="57" hidden="1" customWidth="1"/>
    <col min="6656" max="6903" width="7.875" style="57"/>
    <col min="6904" max="6904" width="35.75" style="57" customWidth="1"/>
    <col min="6905" max="6905" width="7.875" style="57" hidden="1" customWidth="1"/>
    <col min="6906" max="6907" width="12" style="57" customWidth="1"/>
    <col min="6908" max="6908" width="8" style="57" customWidth="1"/>
    <col min="6909" max="6909" width="7.875" style="57" customWidth="1"/>
    <col min="6910" max="6911" width="7.875" style="57" hidden="1" customWidth="1"/>
    <col min="6912" max="7159" width="7.875" style="57"/>
    <col min="7160" max="7160" width="35.75" style="57" customWidth="1"/>
    <col min="7161" max="7161" width="7.875" style="57" hidden="1" customWidth="1"/>
    <col min="7162" max="7163" width="12" style="57" customWidth="1"/>
    <col min="7164" max="7164" width="8" style="57" customWidth="1"/>
    <col min="7165" max="7165" width="7.875" style="57" customWidth="1"/>
    <col min="7166" max="7167" width="7.875" style="57" hidden="1" customWidth="1"/>
    <col min="7168" max="7415" width="7.875" style="57"/>
    <col min="7416" max="7416" width="35.75" style="57" customWidth="1"/>
    <col min="7417" max="7417" width="7.875" style="57" hidden="1" customWidth="1"/>
    <col min="7418" max="7419" width="12" style="57" customWidth="1"/>
    <col min="7420" max="7420" width="8" style="57" customWidth="1"/>
    <col min="7421" max="7421" width="7.875" style="57" customWidth="1"/>
    <col min="7422" max="7423" width="7.875" style="57" hidden="1" customWidth="1"/>
    <col min="7424" max="7671" width="7.875" style="57"/>
    <col min="7672" max="7672" width="35.75" style="57" customWidth="1"/>
    <col min="7673" max="7673" width="7.875" style="57" hidden="1" customWidth="1"/>
    <col min="7674" max="7675" width="12" style="57" customWidth="1"/>
    <col min="7676" max="7676" width="8" style="57" customWidth="1"/>
    <col min="7677" max="7677" width="7.875" style="57" customWidth="1"/>
    <col min="7678" max="7679" width="7.875" style="57" hidden="1" customWidth="1"/>
    <col min="7680" max="7927" width="7.875" style="57"/>
    <col min="7928" max="7928" width="35.75" style="57" customWidth="1"/>
    <col min="7929" max="7929" width="7.875" style="57" hidden="1" customWidth="1"/>
    <col min="7930" max="7931" width="12" style="57" customWidth="1"/>
    <col min="7932" max="7932" width="8" style="57" customWidth="1"/>
    <col min="7933" max="7933" width="7.875" style="57" customWidth="1"/>
    <col min="7934" max="7935" width="7.875" style="57" hidden="1" customWidth="1"/>
    <col min="7936" max="8183" width="7.875" style="57"/>
    <col min="8184" max="8184" width="35.75" style="57" customWidth="1"/>
    <col min="8185" max="8185" width="7.875" style="57" hidden="1" customWidth="1"/>
    <col min="8186" max="8187" width="12" style="57" customWidth="1"/>
    <col min="8188" max="8188" width="8" style="57" customWidth="1"/>
    <col min="8189" max="8189" width="7.875" style="57" customWidth="1"/>
    <col min="8190" max="8191" width="7.875" style="57" hidden="1" customWidth="1"/>
    <col min="8192" max="8439" width="7.875" style="57"/>
    <col min="8440" max="8440" width="35.75" style="57" customWidth="1"/>
    <col min="8441" max="8441" width="7.875" style="57" hidden="1" customWidth="1"/>
    <col min="8442" max="8443" width="12" style="57" customWidth="1"/>
    <col min="8444" max="8444" width="8" style="57" customWidth="1"/>
    <col min="8445" max="8445" width="7.875" style="57" customWidth="1"/>
    <col min="8446" max="8447" width="7.875" style="57" hidden="1" customWidth="1"/>
    <col min="8448" max="8695" width="7.875" style="57"/>
    <col min="8696" max="8696" width="35.75" style="57" customWidth="1"/>
    <col min="8697" max="8697" width="7.875" style="57" hidden="1" customWidth="1"/>
    <col min="8698" max="8699" width="12" style="57" customWidth="1"/>
    <col min="8700" max="8700" width="8" style="57" customWidth="1"/>
    <col min="8701" max="8701" width="7.875" style="57" customWidth="1"/>
    <col min="8702" max="8703" width="7.875" style="57" hidden="1" customWidth="1"/>
    <col min="8704" max="8951" width="7.875" style="57"/>
    <col min="8952" max="8952" width="35.75" style="57" customWidth="1"/>
    <col min="8953" max="8953" width="7.875" style="57" hidden="1" customWidth="1"/>
    <col min="8954" max="8955" width="12" style="57" customWidth="1"/>
    <col min="8956" max="8956" width="8" style="57" customWidth="1"/>
    <col min="8957" max="8957" width="7.875" style="57" customWidth="1"/>
    <col min="8958" max="8959" width="7.875" style="57" hidden="1" customWidth="1"/>
    <col min="8960" max="9207" width="7.875" style="57"/>
    <col min="9208" max="9208" width="35.75" style="57" customWidth="1"/>
    <col min="9209" max="9209" width="7.875" style="57" hidden="1" customWidth="1"/>
    <col min="9210" max="9211" width="12" style="57" customWidth="1"/>
    <col min="9212" max="9212" width="8" style="57" customWidth="1"/>
    <col min="9213" max="9213" width="7.875" style="57" customWidth="1"/>
    <col min="9214" max="9215" width="7.875" style="57" hidden="1" customWidth="1"/>
    <col min="9216" max="9463" width="7.875" style="57"/>
    <col min="9464" max="9464" width="35.75" style="57" customWidth="1"/>
    <col min="9465" max="9465" width="7.875" style="57" hidden="1" customWidth="1"/>
    <col min="9466" max="9467" width="12" style="57" customWidth="1"/>
    <col min="9468" max="9468" width="8" style="57" customWidth="1"/>
    <col min="9469" max="9469" width="7.875" style="57" customWidth="1"/>
    <col min="9470" max="9471" width="7.875" style="57" hidden="1" customWidth="1"/>
    <col min="9472" max="9719" width="7.875" style="57"/>
    <col min="9720" max="9720" width="35.75" style="57" customWidth="1"/>
    <col min="9721" max="9721" width="7.875" style="57" hidden="1" customWidth="1"/>
    <col min="9722" max="9723" width="12" style="57" customWidth="1"/>
    <col min="9724" max="9724" width="8" style="57" customWidth="1"/>
    <col min="9725" max="9725" width="7.875" style="57" customWidth="1"/>
    <col min="9726" max="9727" width="7.875" style="57" hidden="1" customWidth="1"/>
    <col min="9728" max="9975" width="7.875" style="57"/>
    <col min="9976" max="9976" width="35.75" style="57" customWidth="1"/>
    <col min="9977" max="9977" width="7.875" style="57" hidden="1" customWidth="1"/>
    <col min="9978" max="9979" width="12" style="57" customWidth="1"/>
    <col min="9980" max="9980" width="8" style="57" customWidth="1"/>
    <col min="9981" max="9981" width="7.875" style="57" customWidth="1"/>
    <col min="9982" max="9983" width="7.875" style="57" hidden="1" customWidth="1"/>
    <col min="9984" max="10231" width="7.875" style="57"/>
    <col min="10232" max="10232" width="35.75" style="57" customWidth="1"/>
    <col min="10233" max="10233" width="7.875" style="57" hidden="1" customWidth="1"/>
    <col min="10234" max="10235" width="12" style="57" customWidth="1"/>
    <col min="10236" max="10236" width="8" style="57" customWidth="1"/>
    <col min="10237" max="10237" width="7.875" style="57" customWidth="1"/>
    <col min="10238" max="10239" width="7.875" style="57" hidden="1" customWidth="1"/>
    <col min="10240" max="10487" width="7.875" style="57"/>
    <col min="10488" max="10488" width="35.75" style="57" customWidth="1"/>
    <col min="10489" max="10489" width="7.875" style="57" hidden="1" customWidth="1"/>
    <col min="10490" max="10491" width="12" style="57" customWidth="1"/>
    <col min="10492" max="10492" width="8" style="57" customWidth="1"/>
    <col min="10493" max="10493" width="7.875" style="57" customWidth="1"/>
    <col min="10494" max="10495" width="7.875" style="57" hidden="1" customWidth="1"/>
    <col min="10496" max="10743" width="7.875" style="57"/>
    <col min="10744" max="10744" width="35.75" style="57" customWidth="1"/>
    <col min="10745" max="10745" width="7.875" style="57" hidden="1" customWidth="1"/>
    <col min="10746" max="10747" width="12" style="57" customWidth="1"/>
    <col min="10748" max="10748" width="8" style="57" customWidth="1"/>
    <col min="10749" max="10749" width="7.875" style="57" customWidth="1"/>
    <col min="10750" max="10751" width="7.875" style="57" hidden="1" customWidth="1"/>
    <col min="10752" max="10999" width="7.875" style="57"/>
    <col min="11000" max="11000" width="35.75" style="57" customWidth="1"/>
    <col min="11001" max="11001" width="7.875" style="57" hidden="1" customWidth="1"/>
    <col min="11002" max="11003" width="12" style="57" customWidth="1"/>
    <col min="11004" max="11004" width="8" style="57" customWidth="1"/>
    <col min="11005" max="11005" width="7.875" style="57" customWidth="1"/>
    <col min="11006" max="11007" width="7.875" style="57" hidden="1" customWidth="1"/>
    <col min="11008" max="11255" width="7.875" style="57"/>
    <col min="11256" max="11256" width="35.75" style="57" customWidth="1"/>
    <col min="11257" max="11257" width="7.875" style="57" hidden="1" customWidth="1"/>
    <col min="11258" max="11259" width="12" style="57" customWidth="1"/>
    <col min="11260" max="11260" width="8" style="57" customWidth="1"/>
    <col min="11261" max="11261" width="7.875" style="57" customWidth="1"/>
    <col min="11262" max="11263" width="7.875" style="57" hidden="1" customWidth="1"/>
    <col min="11264" max="11511" width="7.875" style="57"/>
    <col min="11512" max="11512" width="35.75" style="57" customWidth="1"/>
    <col min="11513" max="11513" width="7.875" style="57" hidden="1" customWidth="1"/>
    <col min="11514" max="11515" width="12" style="57" customWidth="1"/>
    <col min="11516" max="11516" width="8" style="57" customWidth="1"/>
    <col min="11517" max="11517" width="7.875" style="57" customWidth="1"/>
    <col min="11518" max="11519" width="7.875" style="57" hidden="1" customWidth="1"/>
    <col min="11520" max="11767" width="7.875" style="57"/>
    <col min="11768" max="11768" width="35.75" style="57" customWidth="1"/>
    <col min="11769" max="11769" width="7.875" style="57" hidden="1" customWidth="1"/>
    <col min="11770" max="11771" width="12" style="57" customWidth="1"/>
    <col min="11772" max="11772" width="8" style="57" customWidth="1"/>
    <col min="11773" max="11773" width="7.875" style="57" customWidth="1"/>
    <col min="11774" max="11775" width="7.875" style="57" hidden="1" customWidth="1"/>
    <col min="11776" max="12023" width="7.875" style="57"/>
    <col min="12024" max="12024" width="35.75" style="57" customWidth="1"/>
    <col min="12025" max="12025" width="7.875" style="57" hidden="1" customWidth="1"/>
    <col min="12026" max="12027" width="12" style="57" customWidth="1"/>
    <col min="12028" max="12028" width="8" style="57" customWidth="1"/>
    <col min="12029" max="12029" width="7.875" style="57" customWidth="1"/>
    <col min="12030" max="12031" width="7.875" style="57" hidden="1" customWidth="1"/>
    <col min="12032" max="12279" width="7.875" style="57"/>
    <col min="12280" max="12280" width="35.75" style="57" customWidth="1"/>
    <col min="12281" max="12281" width="7.875" style="57" hidden="1" customWidth="1"/>
    <col min="12282" max="12283" width="12" style="57" customWidth="1"/>
    <col min="12284" max="12284" width="8" style="57" customWidth="1"/>
    <col min="12285" max="12285" width="7.875" style="57" customWidth="1"/>
    <col min="12286" max="12287" width="7.875" style="57" hidden="1" customWidth="1"/>
    <col min="12288" max="12535" width="7.875" style="57"/>
    <col min="12536" max="12536" width="35.75" style="57" customWidth="1"/>
    <col min="12537" max="12537" width="7.875" style="57" hidden="1" customWidth="1"/>
    <col min="12538" max="12539" width="12" style="57" customWidth="1"/>
    <col min="12540" max="12540" width="8" style="57" customWidth="1"/>
    <col min="12541" max="12541" width="7.875" style="57" customWidth="1"/>
    <col min="12542" max="12543" width="7.875" style="57" hidden="1" customWidth="1"/>
    <col min="12544" max="12791" width="7.875" style="57"/>
    <col min="12792" max="12792" width="35.75" style="57" customWidth="1"/>
    <col min="12793" max="12793" width="7.875" style="57" hidden="1" customWidth="1"/>
    <col min="12794" max="12795" width="12" style="57" customWidth="1"/>
    <col min="12796" max="12796" width="8" style="57" customWidth="1"/>
    <col min="12797" max="12797" width="7.875" style="57" customWidth="1"/>
    <col min="12798" max="12799" width="7.875" style="57" hidden="1" customWidth="1"/>
    <col min="12800" max="13047" width="7.875" style="57"/>
    <col min="13048" max="13048" width="35.75" style="57" customWidth="1"/>
    <col min="13049" max="13049" width="7.875" style="57" hidden="1" customWidth="1"/>
    <col min="13050" max="13051" width="12" style="57" customWidth="1"/>
    <col min="13052" max="13052" width="8" style="57" customWidth="1"/>
    <col min="13053" max="13053" width="7.875" style="57" customWidth="1"/>
    <col min="13054" max="13055" width="7.875" style="57" hidden="1" customWidth="1"/>
    <col min="13056" max="13303" width="7.875" style="57"/>
    <col min="13304" max="13304" width="35.75" style="57" customWidth="1"/>
    <col min="13305" max="13305" width="7.875" style="57" hidden="1" customWidth="1"/>
    <col min="13306" max="13307" width="12" style="57" customWidth="1"/>
    <col min="13308" max="13308" width="8" style="57" customWidth="1"/>
    <col min="13309" max="13309" width="7.875" style="57" customWidth="1"/>
    <col min="13310" max="13311" width="7.875" style="57" hidden="1" customWidth="1"/>
    <col min="13312" max="13559" width="7.875" style="57"/>
    <col min="13560" max="13560" width="35.75" style="57" customWidth="1"/>
    <col min="13561" max="13561" width="7.875" style="57" hidden="1" customWidth="1"/>
    <col min="13562" max="13563" width="12" style="57" customWidth="1"/>
    <col min="13564" max="13564" width="8" style="57" customWidth="1"/>
    <col min="13565" max="13565" width="7.875" style="57" customWidth="1"/>
    <col min="13566" max="13567" width="7.875" style="57" hidden="1" customWidth="1"/>
    <col min="13568" max="13815" width="7.875" style="57"/>
    <col min="13816" max="13816" width="35.75" style="57" customWidth="1"/>
    <col min="13817" max="13817" width="7.875" style="57" hidden="1" customWidth="1"/>
    <col min="13818" max="13819" width="12" style="57" customWidth="1"/>
    <col min="13820" max="13820" width="8" style="57" customWidth="1"/>
    <col min="13821" max="13821" width="7.875" style="57" customWidth="1"/>
    <col min="13822" max="13823" width="7.875" style="57" hidden="1" customWidth="1"/>
    <col min="13824" max="14071" width="7.875" style="57"/>
    <col min="14072" max="14072" width="35.75" style="57" customWidth="1"/>
    <col min="14073" max="14073" width="7.875" style="57" hidden="1" customWidth="1"/>
    <col min="14074" max="14075" width="12" style="57" customWidth="1"/>
    <col min="14076" max="14076" width="8" style="57" customWidth="1"/>
    <col min="14077" max="14077" width="7.875" style="57" customWidth="1"/>
    <col min="14078" max="14079" width="7.875" style="57" hidden="1" customWidth="1"/>
    <col min="14080" max="14327" width="7.875" style="57"/>
    <col min="14328" max="14328" width="35.75" style="57" customWidth="1"/>
    <col min="14329" max="14329" width="7.875" style="57" hidden="1" customWidth="1"/>
    <col min="14330" max="14331" width="12" style="57" customWidth="1"/>
    <col min="14332" max="14332" width="8" style="57" customWidth="1"/>
    <col min="14333" max="14333" width="7.875" style="57" customWidth="1"/>
    <col min="14334" max="14335" width="7.875" style="57" hidden="1" customWidth="1"/>
    <col min="14336" max="14583" width="7.875" style="57"/>
    <col min="14584" max="14584" width="35.75" style="57" customWidth="1"/>
    <col min="14585" max="14585" width="7.875" style="57" hidden="1" customWidth="1"/>
    <col min="14586" max="14587" width="12" style="57" customWidth="1"/>
    <col min="14588" max="14588" width="8" style="57" customWidth="1"/>
    <col min="14589" max="14589" width="7.875" style="57" customWidth="1"/>
    <col min="14590" max="14591" width="7.875" style="57" hidden="1" customWidth="1"/>
    <col min="14592" max="14839" width="7.875" style="57"/>
    <col min="14840" max="14840" width="35.75" style="57" customWidth="1"/>
    <col min="14841" max="14841" width="7.875" style="57" hidden="1" customWidth="1"/>
    <col min="14842" max="14843" width="12" style="57" customWidth="1"/>
    <col min="14844" max="14844" width="8" style="57" customWidth="1"/>
    <col min="14845" max="14845" width="7.875" style="57" customWidth="1"/>
    <col min="14846" max="14847" width="7.875" style="57" hidden="1" customWidth="1"/>
    <col min="14848" max="15095" width="7.875" style="57"/>
    <col min="15096" max="15096" width="35.75" style="57" customWidth="1"/>
    <col min="15097" max="15097" width="7.875" style="57" hidden="1" customWidth="1"/>
    <col min="15098" max="15099" width="12" style="57" customWidth="1"/>
    <col min="15100" max="15100" width="8" style="57" customWidth="1"/>
    <col min="15101" max="15101" width="7.875" style="57" customWidth="1"/>
    <col min="15102" max="15103" width="7.875" style="57" hidden="1" customWidth="1"/>
    <col min="15104" max="15351" width="7.875" style="57"/>
    <col min="15352" max="15352" width="35.75" style="57" customWidth="1"/>
    <col min="15353" max="15353" width="7.875" style="57" hidden="1" customWidth="1"/>
    <col min="15354" max="15355" width="12" style="57" customWidth="1"/>
    <col min="15356" max="15356" width="8" style="57" customWidth="1"/>
    <col min="15357" max="15357" width="7.875" style="57" customWidth="1"/>
    <col min="15358" max="15359" width="7.875" style="57" hidden="1" customWidth="1"/>
    <col min="15360" max="15607" width="7.875" style="57"/>
    <col min="15608" max="15608" width="35.75" style="57" customWidth="1"/>
    <col min="15609" max="15609" width="7.875" style="57" hidden="1" customWidth="1"/>
    <col min="15610" max="15611" width="12" style="57" customWidth="1"/>
    <col min="15612" max="15612" width="8" style="57" customWidth="1"/>
    <col min="15613" max="15613" width="7.875" style="57" customWidth="1"/>
    <col min="15614" max="15615" width="7.875" style="57" hidden="1" customWidth="1"/>
    <col min="15616" max="15863" width="7.875" style="57"/>
    <col min="15864" max="15864" width="35.75" style="57" customWidth="1"/>
    <col min="15865" max="15865" width="7.875" style="57" hidden="1" customWidth="1"/>
    <col min="15866" max="15867" width="12" style="57" customWidth="1"/>
    <col min="15868" max="15868" width="8" style="57" customWidth="1"/>
    <col min="15869" max="15869" width="7.875" style="57" customWidth="1"/>
    <col min="15870" max="15871" width="7.875" style="57" hidden="1" customWidth="1"/>
    <col min="15872" max="16119" width="7.875" style="57"/>
    <col min="16120" max="16120" width="35.75" style="57" customWidth="1"/>
    <col min="16121" max="16121" width="7.875" style="57" hidden="1" customWidth="1"/>
    <col min="16122" max="16123" width="12" style="57" customWidth="1"/>
    <col min="16124" max="16124" width="8" style="57" customWidth="1"/>
    <col min="16125" max="16125" width="7.875" style="57" customWidth="1"/>
    <col min="16126" max="16127" width="7.875" style="57" hidden="1" customWidth="1"/>
    <col min="16128" max="16384" width="7.875" style="57"/>
  </cols>
  <sheetData>
    <row r="1" spans="1:5" ht="27" customHeight="1">
      <c r="A1" s="58" t="s">
        <v>1292</v>
      </c>
      <c r="B1" s="59"/>
    </row>
    <row r="2" spans="1:5" ht="50.25" customHeight="1">
      <c r="A2" s="186" t="s">
        <v>1419</v>
      </c>
      <c r="B2" s="186"/>
    </row>
    <row r="3" spans="1:5" s="53" customFormat="1" ht="18.75" customHeight="1">
      <c r="A3" s="60"/>
      <c r="B3" s="160" t="s">
        <v>30</v>
      </c>
    </row>
    <row r="4" spans="1:5" s="54" customFormat="1" ht="53.25" customHeight="1">
      <c r="A4" s="62" t="s">
        <v>41</v>
      </c>
      <c r="B4" s="63" t="s">
        <v>42</v>
      </c>
      <c r="C4" s="64"/>
    </row>
    <row r="5" spans="1:5" s="55" customFormat="1" ht="32.25" customHeight="1">
      <c r="A5" s="161" t="s">
        <v>441</v>
      </c>
      <c r="B5" s="65"/>
      <c r="C5" s="66"/>
    </row>
    <row r="6" spans="1:5" s="55" customFormat="1" ht="32.25" customHeight="1">
      <c r="A6" s="161" t="s">
        <v>1294</v>
      </c>
      <c r="B6" s="65"/>
      <c r="C6" s="66"/>
    </row>
    <row r="7" spans="1:5" s="55" customFormat="1" ht="32.25" customHeight="1">
      <c r="A7" s="161" t="s">
        <v>45</v>
      </c>
      <c r="B7" s="65"/>
      <c r="C7" s="66"/>
    </row>
    <row r="8" spans="1:5" s="55" customFormat="1" ht="32.25" customHeight="1">
      <c r="A8" s="161" t="s">
        <v>1295</v>
      </c>
      <c r="B8" s="65"/>
      <c r="C8" s="66"/>
    </row>
    <row r="9" spans="1:5" s="55" customFormat="1" ht="32.25" customHeight="1">
      <c r="A9" s="161" t="s">
        <v>1296</v>
      </c>
      <c r="B9" s="65"/>
      <c r="C9" s="66"/>
    </row>
    <row r="10" spans="1:5" s="53" customFormat="1" ht="32.25" customHeight="1">
      <c r="A10" s="161" t="s">
        <v>694</v>
      </c>
      <c r="B10" s="65"/>
      <c r="C10" s="67"/>
      <c r="E10" s="53">
        <v>988753</v>
      </c>
    </row>
    <row r="11" spans="1:5" s="53" customFormat="1" ht="32.25" customHeight="1">
      <c r="A11" s="161" t="s">
        <v>1297</v>
      </c>
      <c r="B11" s="65"/>
      <c r="C11" s="67"/>
    </row>
    <row r="12" spans="1:5" s="53" customFormat="1" ht="32.25" customHeight="1">
      <c r="A12" s="161" t="s">
        <v>1298</v>
      </c>
      <c r="B12" s="65"/>
      <c r="C12" s="67"/>
      <c r="E12" s="53">
        <v>822672</v>
      </c>
    </row>
    <row r="13" spans="1:5" s="56" customFormat="1" ht="32.25" customHeight="1">
      <c r="A13" s="162" t="s">
        <v>1293</v>
      </c>
      <c r="B13" s="69"/>
      <c r="C13" s="70"/>
    </row>
    <row r="14" spans="1:5" ht="38.25" customHeight="1">
      <c r="A14" s="175" t="s">
        <v>1534</v>
      </c>
    </row>
  </sheetData>
  <mergeCells count="1">
    <mergeCell ref="A2:B2"/>
  </mergeCells>
  <phoneticPr fontId="30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4"/>
  <sheetViews>
    <sheetView tabSelected="1" topLeftCell="A7" workbookViewId="0">
      <selection activeCell="B17" sqref="B17"/>
    </sheetView>
  </sheetViews>
  <sheetFormatPr defaultColWidth="9" defaultRowHeight="15.75"/>
  <cols>
    <col min="1" max="1" width="33.25" style="44" customWidth="1"/>
    <col min="2" max="2" width="33.25" style="45" customWidth="1"/>
    <col min="3" max="16384" width="9" style="44"/>
  </cols>
  <sheetData>
    <row r="1" spans="1:2" ht="21" customHeight="1">
      <c r="A1" s="40" t="s">
        <v>1299</v>
      </c>
    </row>
    <row r="2" spans="1:2" ht="24.75" customHeight="1">
      <c r="A2" s="182" t="s">
        <v>1420</v>
      </c>
      <c r="B2" s="182"/>
    </row>
    <row r="3" spans="1:2" s="40" customFormat="1" ht="24" customHeight="1">
      <c r="B3" s="46" t="s">
        <v>6</v>
      </c>
    </row>
    <row r="4" spans="1:2" s="95" customFormat="1" ht="51" customHeight="1">
      <c r="A4" s="97" t="s">
        <v>1</v>
      </c>
      <c r="B4" s="98" t="s">
        <v>65</v>
      </c>
    </row>
    <row r="5" spans="1:2" ht="43.5" customHeight="1">
      <c r="A5" s="99" t="s">
        <v>1300</v>
      </c>
      <c r="B5" s="100"/>
    </row>
    <row r="6" spans="1:2" ht="43.5" customHeight="1">
      <c r="A6" s="99" t="s">
        <v>1301</v>
      </c>
      <c r="B6" s="100"/>
    </row>
    <row r="7" spans="1:2" ht="43.5" customHeight="1">
      <c r="A7" s="99" t="s">
        <v>1302</v>
      </c>
      <c r="B7" s="100"/>
    </row>
    <row r="8" spans="1:2" ht="43.5" customHeight="1">
      <c r="A8" s="99" t="s">
        <v>1303</v>
      </c>
      <c r="B8" s="100"/>
    </row>
    <row r="9" spans="1:2" s="96" customFormat="1" ht="43.5" customHeight="1">
      <c r="A9" s="99" t="s">
        <v>1304</v>
      </c>
      <c r="B9" s="100"/>
    </row>
    <row r="10" spans="1:2" ht="43.5" customHeight="1">
      <c r="A10" s="99" t="s">
        <v>1305</v>
      </c>
      <c r="B10" s="100"/>
    </row>
    <row r="11" spans="1:2" ht="43.5" customHeight="1">
      <c r="A11" s="99" t="s">
        <v>1306</v>
      </c>
      <c r="B11" s="100"/>
    </row>
    <row r="12" spans="1:2" s="96" customFormat="1" ht="43.5" customHeight="1">
      <c r="A12" s="101" t="s">
        <v>3</v>
      </c>
      <c r="B12" s="100"/>
    </row>
    <row r="13" spans="1:2" s="41" customFormat="1" ht="43.5" customHeight="1">
      <c r="A13" s="47" t="s">
        <v>5</v>
      </c>
      <c r="B13" s="49"/>
    </row>
    <row r="14" spans="1:2">
      <c r="A14" s="176" t="s">
        <v>1534</v>
      </c>
    </row>
  </sheetData>
  <mergeCells count="1">
    <mergeCell ref="A2:B2"/>
  </mergeCells>
  <phoneticPr fontId="30" type="noConversion"/>
  <printOptions horizontalCentered="1"/>
  <pageMargins left="0.91944444444444495" right="0.74791666666666701" top="0.98402777777777795" bottom="0.98402777777777795" header="0.51180555555555596" footer="0.5118055555555559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X25"/>
  <sheetViews>
    <sheetView workbookViewId="0">
      <selection activeCell="A10" sqref="A10"/>
    </sheetView>
  </sheetViews>
  <sheetFormatPr defaultColWidth="7" defaultRowHeight="15"/>
  <cols>
    <col min="1" max="1" width="35.125" style="3" customWidth="1"/>
    <col min="2" max="2" width="29.625" style="4" customWidth="1"/>
    <col min="3" max="3" width="10.375" style="1" hidden="1" customWidth="1"/>
    <col min="4" max="4" width="9.625" style="5" hidden="1" customWidth="1"/>
    <col min="5" max="5" width="8.125" style="5" hidden="1" customWidth="1"/>
    <col min="6" max="6" width="9.625" style="6" hidden="1" customWidth="1"/>
    <col min="7" max="7" width="17.5" style="6" hidden="1" customWidth="1"/>
    <col min="8" max="8" width="12.5" style="7" hidden="1" customWidth="1"/>
    <col min="9" max="9" width="7" style="8" hidden="1" customWidth="1"/>
    <col min="10" max="11" width="7" style="5" hidden="1" customWidth="1"/>
    <col min="12" max="12" width="13.875" style="5" hidden="1" customWidth="1"/>
    <col min="13" max="13" width="7.875" style="5" hidden="1" customWidth="1"/>
    <col min="14" max="14" width="9.5" style="5" hidden="1" customWidth="1"/>
    <col min="15" max="15" width="6.875" style="5" hidden="1" customWidth="1"/>
    <col min="16" max="16" width="9" style="5" hidden="1" customWidth="1"/>
    <col min="17" max="17" width="5.875" style="5" hidden="1" customWidth="1"/>
    <col min="18" max="18" width="5.25" style="5" hidden="1" customWidth="1"/>
    <col min="19" max="19" width="6.5" style="5" hidden="1" customWidth="1"/>
    <col min="20" max="21" width="7" style="5" hidden="1" customWidth="1"/>
    <col min="22" max="22" width="10.625" style="5" hidden="1" customWidth="1"/>
    <col min="23" max="23" width="10.5" style="5" hidden="1" customWidth="1"/>
    <col min="24" max="24" width="7" style="5" hidden="1" customWidth="1"/>
    <col min="25" max="16384" width="7" style="5"/>
  </cols>
  <sheetData>
    <row r="1" spans="1:24" ht="29.25" customHeight="1">
      <c r="A1" s="9" t="s">
        <v>1308</v>
      </c>
    </row>
    <row r="2" spans="1:24" ht="28.5" customHeight="1">
      <c r="A2" s="178" t="s">
        <v>1421</v>
      </c>
      <c r="B2" s="179"/>
      <c r="F2" s="5"/>
      <c r="G2" s="5"/>
      <c r="H2" s="5"/>
    </row>
    <row r="3" spans="1:24" s="1" customFormat="1" ht="21.75" customHeight="1">
      <c r="A3" s="3"/>
      <c r="B3" s="89" t="s">
        <v>6</v>
      </c>
      <c r="D3" s="1">
        <v>12.11</v>
      </c>
      <c r="F3" s="1">
        <v>12.22</v>
      </c>
      <c r="I3" s="4"/>
      <c r="L3" s="1">
        <v>1.2</v>
      </c>
    </row>
    <row r="4" spans="1:24" s="1" customFormat="1" ht="39" customHeight="1">
      <c r="A4" s="72" t="s">
        <v>1</v>
      </c>
      <c r="B4" s="104" t="s">
        <v>65</v>
      </c>
      <c r="F4" s="13" t="s">
        <v>7</v>
      </c>
      <c r="G4" s="13" t="s">
        <v>8</v>
      </c>
      <c r="H4" s="13" t="s">
        <v>9</v>
      </c>
      <c r="I4" s="4"/>
      <c r="L4" s="13" t="s">
        <v>7</v>
      </c>
      <c r="M4" s="28" t="s">
        <v>8</v>
      </c>
      <c r="N4" s="13" t="s">
        <v>9</v>
      </c>
    </row>
    <row r="5" spans="1:24" s="3" customFormat="1" ht="39" customHeight="1">
      <c r="A5" s="90" t="s">
        <v>10</v>
      </c>
      <c r="B5" s="74" t="s">
        <v>1307</v>
      </c>
      <c r="C5" s="3">
        <v>105429</v>
      </c>
      <c r="D5" s="3">
        <v>595734.14</v>
      </c>
      <c r="E5" s="3">
        <f>104401+13602</f>
        <v>118003</v>
      </c>
      <c r="F5" s="91" t="s">
        <v>11</v>
      </c>
      <c r="G5" s="91" t="s">
        <v>12</v>
      </c>
      <c r="H5" s="91">
        <v>596221.15</v>
      </c>
      <c r="I5" s="3" t="e">
        <f t="shared" ref="I5:I8" si="0">F5-A5</f>
        <v>#VALUE!</v>
      </c>
      <c r="J5" s="3" t="e">
        <f t="shared" ref="J5:J8" si="1">H5-B5</f>
        <v>#VALUE!</v>
      </c>
      <c r="K5" s="3">
        <v>75943</v>
      </c>
      <c r="L5" s="91" t="s">
        <v>11</v>
      </c>
      <c r="M5" s="91" t="s">
        <v>12</v>
      </c>
      <c r="N5" s="91">
        <v>643048.94999999995</v>
      </c>
      <c r="O5" s="3" t="e">
        <f t="shared" ref="O5:O8" si="2">L5-A5</f>
        <v>#VALUE!</v>
      </c>
      <c r="P5" s="3" t="e">
        <f t="shared" ref="P5:P8" si="3">N5-B5</f>
        <v>#VALUE!</v>
      </c>
      <c r="R5" s="3">
        <v>717759</v>
      </c>
      <c r="T5" s="94" t="s">
        <v>11</v>
      </c>
      <c r="U5" s="94" t="s">
        <v>12</v>
      </c>
      <c r="V5" s="94">
        <v>659380.53</v>
      </c>
      <c r="W5" s="3" t="e">
        <f t="shared" ref="W5:W8" si="4">B5-V5</f>
        <v>#VALUE!</v>
      </c>
      <c r="X5" s="3" t="e">
        <f t="shared" ref="X5:X8" si="5">T5-A5</f>
        <v>#VALUE!</v>
      </c>
    </row>
    <row r="6" spans="1:24" s="1" customFormat="1" ht="39" customHeight="1">
      <c r="A6" s="92" t="s">
        <v>3</v>
      </c>
      <c r="B6" s="16"/>
      <c r="C6" s="25"/>
      <c r="D6" s="25">
        <v>135.6</v>
      </c>
      <c r="F6" s="19" t="s">
        <v>18</v>
      </c>
      <c r="G6" s="19" t="s">
        <v>19</v>
      </c>
      <c r="H6" s="29">
        <v>135.6</v>
      </c>
      <c r="I6" s="4" t="e">
        <f t="shared" si="0"/>
        <v>#VALUE!</v>
      </c>
      <c r="J6" s="17">
        <f t="shared" si="1"/>
        <v>135.6</v>
      </c>
      <c r="K6" s="17"/>
      <c r="L6" s="19" t="s">
        <v>18</v>
      </c>
      <c r="M6" s="19" t="s">
        <v>19</v>
      </c>
      <c r="N6" s="29">
        <v>135.6</v>
      </c>
      <c r="O6" s="4" t="e">
        <f t="shared" si="2"/>
        <v>#VALUE!</v>
      </c>
      <c r="P6" s="17">
        <f t="shared" si="3"/>
        <v>135.6</v>
      </c>
      <c r="T6" s="32" t="s">
        <v>18</v>
      </c>
      <c r="U6" s="32" t="s">
        <v>19</v>
      </c>
      <c r="V6" s="33">
        <v>135.6</v>
      </c>
      <c r="W6" s="1">
        <f t="shared" si="4"/>
        <v>-135.6</v>
      </c>
      <c r="X6" s="1" t="e">
        <f t="shared" si="5"/>
        <v>#VALUE!</v>
      </c>
    </row>
    <row r="7" spans="1:24" s="1" customFormat="1" ht="39" customHeight="1">
      <c r="A7" s="90" t="s">
        <v>1310</v>
      </c>
      <c r="B7" s="16"/>
      <c r="C7" s="17">
        <v>105429</v>
      </c>
      <c r="D7" s="18">
        <v>595734.14</v>
      </c>
      <c r="E7" s="1">
        <f>104401+13602</f>
        <v>118003</v>
      </c>
      <c r="F7" s="19" t="s">
        <v>11</v>
      </c>
      <c r="G7" s="19" t="s">
        <v>12</v>
      </c>
      <c r="H7" s="29">
        <v>596221.15</v>
      </c>
      <c r="I7" s="4" t="e">
        <f t="shared" si="0"/>
        <v>#VALUE!</v>
      </c>
      <c r="J7" s="17">
        <f t="shared" si="1"/>
        <v>596221.15</v>
      </c>
      <c r="K7" s="17">
        <v>75943</v>
      </c>
      <c r="L7" s="19" t="s">
        <v>11</v>
      </c>
      <c r="M7" s="19" t="s">
        <v>12</v>
      </c>
      <c r="N7" s="29">
        <v>643048.94999999995</v>
      </c>
      <c r="O7" s="4" t="e">
        <f t="shared" si="2"/>
        <v>#VALUE!</v>
      </c>
      <c r="P7" s="17">
        <f t="shared" si="3"/>
        <v>643048.94999999995</v>
      </c>
      <c r="R7" s="1">
        <v>717759</v>
      </c>
      <c r="T7" s="32" t="s">
        <v>11</v>
      </c>
      <c r="U7" s="32" t="s">
        <v>12</v>
      </c>
      <c r="V7" s="33">
        <v>659380.53</v>
      </c>
      <c r="W7" s="1">
        <f t="shared" si="4"/>
        <v>-659380.53</v>
      </c>
      <c r="X7" s="1" t="e">
        <f t="shared" si="5"/>
        <v>#VALUE!</v>
      </c>
    </row>
    <row r="8" spans="1:24" s="1" customFormat="1" ht="39" customHeight="1">
      <c r="A8" s="92" t="s">
        <v>3</v>
      </c>
      <c r="B8" s="16"/>
      <c r="C8" s="25"/>
      <c r="D8" s="25">
        <v>135.6</v>
      </c>
      <c r="F8" s="19" t="s">
        <v>18</v>
      </c>
      <c r="G8" s="19" t="s">
        <v>19</v>
      </c>
      <c r="H8" s="29">
        <v>135.6</v>
      </c>
      <c r="I8" s="4" t="e">
        <f t="shared" si="0"/>
        <v>#VALUE!</v>
      </c>
      <c r="J8" s="17">
        <f t="shared" si="1"/>
        <v>135.6</v>
      </c>
      <c r="K8" s="17"/>
      <c r="L8" s="19" t="s">
        <v>18</v>
      </c>
      <c r="M8" s="19" t="s">
        <v>19</v>
      </c>
      <c r="N8" s="29">
        <v>135.6</v>
      </c>
      <c r="O8" s="4" t="e">
        <f t="shared" si="2"/>
        <v>#VALUE!</v>
      </c>
      <c r="P8" s="17">
        <f t="shared" si="3"/>
        <v>135.6</v>
      </c>
      <c r="T8" s="32" t="s">
        <v>18</v>
      </c>
      <c r="U8" s="32" t="s">
        <v>19</v>
      </c>
      <c r="V8" s="33">
        <v>135.6</v>
      </c>
      <c r="W8" s="1">
        <f t="shared" si="4"/>
        <v>-135.6</v>
      </c>
      <c r="X8" s="1" t="e">
        <f t="shared" si="5"/>
        <v>#VALUE!</v>
      </c>
    </row>
    <row r="9" spans="1:24" s="1" customFormat="1" ht="39" customHeight="1">
      <c r="A9" s="93" t="s">
        <v>21</v>
      </c>
      <c r="B9" s="27"/>
      <c r="F9" s="13" t="str">
        <f t="shared" ref="F9:H9" si="6">""</f>
        <v/>
      </c>
      <c r="G9" s="13" t="str">
        <f t="shared" si="6"/>
        <v/>
      </c>
      <c r="H9" s="13" t="str">
        <f t="shared" si="6"/>
        <v/>
      </c>
      <c r="I9" s="4"/>
      <c r="L9" s="13" t="str">
        <f t="shared" ref="L9:N9" si="7">""</f>
        <v/>
      </c>
      <c r="M9" s="28" t="str">
        <f t="shared" si="7"/>
        <v/>
      </c>
      <c r="N9" s="13" t="str">
        <f t="shared" si="7"/>
        <v/>
      </c>
      <c r="V9" s="36" t="e">
        <f>V10+#REF!+#REF!+#REF!+#REF!+#REF!+#REF!+#REF!+#REF!+#REF!+#REF!+#REF!+#REF!+#REF!+#REF!+#REF!+#REF!+#REF!+#REF!+#REF!+#REF!</f>
        <v>#REF!</v>
      </c>
      <c r="W9" s="36" t="e">
        <f>W10+#REF!+#REF!+#REF!+#REF!+#REF!+#REF!+#REF!+#REF!+#REF!+#REF!+#REF!+#REF!+#REF!+#REF!+#REF!+#REF!+#REF!+#REF!+#REF!+#REF!</f>
        <v>#REF!</v>
      </c>
    </row>
    <row r="10" spans="1:24" ht="19.5" customHeight="1">
      <c r="A10" s="163" t="s">
        <v>1535</v>
      </c>
      <c r="P10" s="37"/>
      <c r="T10" s="38" t="s">
        <v>22</v>
      </c>
      <c r="U10" s="38" t="s">
        <v>23</v>
      </c>
      <c r="V10" s="39">
        <v>19998</v>
      </c>
      <c r="W10" s="5">
        <f t="shared" ref="W10:W12" si="8">B10-V10</f>
        <v>-19998</v>
      </c>
      <c r="X10" s="5" t="e">
        <f t="shared" ref="X10:X12" si="9">T10-A10</f>
        <v>#VALUE!</v>
      </c>
    </row>
    <row r="11" spans="1:24" ht="19.5" customHeight="1">
      <c r="P11" s="37"/>
      <c r="T11" s="38" t="s">
        <v>24</v>
      </c>
      <c r="U11" s="38" t="s">
        <v>25</v>
      </c>
      <c r="V11" s="39">
        <v>19998</v>
      </c>
      <c r="W11" s="5">
        <f t="shared" si="8"/>
        <v>-19998</v>
      </c>
      <c r="X11" s="5">
        <f t="shared" si="9"/>
        <v>23203</v>
      </c>
    </row>
    <row r="12" spans="1:24" ht="19.5" customHeight="1">
      <c r="P12" s="37"/>
      <c r="T12" s="38" t="s">
        <v>26</v>
      </c>
      <c r="U12" s="38" t="s">
        <v>27</v>
      </c>
      <c r="V12" s="39">
        <v>19998</v>
      </c>
      <c r="W12" s="5">
        <f t="shared" si="8"/>
        <v>-19998</v>
      </c>
      <c r="X12" s="5">
        <f t="shared" si="9"/>
        <v>2320301</v>
      </c>
    </row>
    <row r="13" spans="1:24" ht="19.5" customHeight="1">
      <c r="P13" s="37"/>
    </row>
    <row r="14" spans="1:24" ht="19.5" customHeight="1">
      <c r="P14" s="37"/>
    </row>
    <row r="15" spans="1:24" ht="19.5" customHeight="1">
      <c r="P15" s="37"/>
    </row>
    <row r="16" spans="1:24" ht="19.5" customHeight="1">
      <c r="P16" s="37"/>
    </row>
    <row r="17" spans="16:16" ht="19.5" customHeight="1">
      <c r="P17" s="37"/>
    </row>
    <row r="18" spans="16:16" ht="19.5" customHeight="1">
      <c r="P18" s="37"/>
    </row>
    <row r="19" spans="16:16" ht="19.5" customHeight="1">
      <c r="P19" s="37"/>
    </row>
    <row r="20" spans="16:16" ht="19.5" customHeight="1">
      <c r="P20" s="37"/>
    </row>
    <row r="21" spans="16:16" ht="19.5" customHeight="1">
      <c r="P21" s="37"/>
    </row>
    <row r="22" spans="16:16" ht="19.5" customHeight="1">
      <c r="P22" s="37"/>
    </row>
    <row r="23" spans="16:16" ht="19.5" customHeight="1">
      <c r="P23" s="37"/>
    </row>
    <row r="24" spans="16:16" ht="19.5" customHeight="1">
      <c r="P24" s="37"/>
    </row>
    <row r="25" spans="16:16" ht="19.5" customHeight="1">
      <c r="P25" s="37"/>
    </row>
  </sheetData>
  <mergeCells count="1">
    <mergeCell ref="A2:B2"/>
  </mergeCells>
  <phoneticPr fontId="30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Y28"/>
  <sheetViews>
    <sheetView topLeftCell="A10" workbookViewId="0">
      <selection activeCell="A13" sqref="A13"/>
    </sheetView>
  </sheetViews>
  <sheetFormatPr defaultColWidth="7" defaultRowHeight="15"/>
  <cols>
    <col min="1" max="1" width="14.625" style="3" customWidth="1"/>
    <col min="2" max="2" width="46.625" style="1" customWidth="1"/>
    <col min="3" max="3" width="13" style="4" customWidth="1"/>
    <col min="4" max="4" width="10.375" style="1" hidden="1" customWidth="1"/>
    <col min="5" max="5" width="9.625" style="5" hidden="1" customWidth="1"/>
    <col min="6" max="6" width="8.125" style="5" hidden="1" customWidth="1"/>
    <col min="7" max="7" width="9.625" style="6" hidden="1" customWidth="1"/>
    <col min="8" max="8" width="17.5" style="6" hidden="1" customWidth="1"/>
    <col min="9" max="9" width="12.5" style="7" hidden="1" customWidth="1"/>
    <col min="10" max="10" width="7" style="8" hidden="1" customWidth="1"/>
    <col min="11" max="12" width="7" style="5" hidden="1" customWidth="1"/>
    <col min="13" max="13" width="13.875" style="5" hidden="1" customWidth="1"/>
    <col min="14" max="14" width="7.875" style="5" hidden="1" customWidth="1"/>
    <col min="15" max="15" width="9.5" style="5" hidden="1" customWidth="1"/>
    <col min="16" max="16" width="6.875" style="5" hidden="1" customWidth="1"/>
    <col min="17" max="17" width="9" style="5" hidden="1" customWidth="1"/>
    <col min="18" max="18" width="5.875" style="5" hidden="1" customWidth="1"/>
    <col min="19" max="19" width="5.25" style="5" hidden="1" customWidth="1"/>
    <col min="20" max="20" width="6.5" style="5" hidden="1" customWidth="1"/>
    <col min="21" max="22" width="7" style="5" hidden="1" customWidth="1"/>
    <col min="23" max="23" width="10.625" style="5" hidden="1" customWidth="1"/>
    <col min="24" max="24" width="10.5" style="5" hidden="1" customWidth="1"/>
    <col min="25" max="25" width="7" style="5" hidden="1" customWidth="1"/>
    <col min="26" max="16384" width="7" style="5"/>
  </cols>
  <sheetData>
    <row r="1" spans="1:25" ht="23.25" customHeight="1">
      <c r="A1" s="9" t="s">
        <v>1309</v>
      </c>
    </row>
    <row r="2" spans="1:25" ht="23.25">
      <c r="A2" s="178" t="s">
        <v>1422</v>
      </c>
      <c r="B2" s="187"/>
      <c r="C2" s="179"/>
      <c r="G2" s="5"/>
      <c r="H2" s="5"/>
      <c r="I2" s="5"/>
    </row>
    <row r="3" spans="1:25">
      <c r="C3" s="61" t="s">
        <v>30</v>
      </c>
      <c r="E3" s="5">
        <v>12.11</v>
      </c>
      <c r="G3" s="5">
        <v>12.22</v>
      </c>
      <c r="H3" s="5"/>
      <c r="I3" s="5"/>
      <c r="M3" s="5">
        <v>1.2</v>
      </c>
    </row>
    <row r="4" spans="1:25" ht="45.75" customHeight="1">
      <c r="A4" s="11" t="s">
        <v>28</v>
      </c>
      <c r="B4" s="12" t="s">
        <v>29</v>
      </c>
      <c r="C4" s="104" t="s">
        <v>65</v>
      </c>
      <c r="G4" s="77" t="s">
        <v>46</v>
      </c>
      <c r="H4" s="77" t="s">
        <v>47</v>
      </c>
      <c r="I4" s="77" t="s">
        <v>48</v>
      </c>
      <c r="M4" s="77" t="s">
        <v>46</v>
      </c>
      <c r="N4" s="78" t="s">
        <v>47</v>
      </c>
      <c r="O4" s="77" t="s">
        <v>48</v>
      </c>
    </row>
    <row r="5" spans="1:25" ht="45.75" customHeight="1">
      <c r="A5" s="14" t="s">
        <v>49</v>
      </c>
      <c r="B5" s="15" t="s">
        <v>50</v>
      </c>
      <c r="C5" s="16"/>
      <c r="D5" s="17">
        <v>105429</v>
      </c>
      <c r="E5" s="75">
        <v>595734.14</v>
      </c>
      <c r="F5" s="5">
        <f>104401+13602</f>
        <v>118003</v>
      </c>
      <c r="G5" s="6" t="s">
        <v>11</v>
      </c>
      <c r="H5" s="6" t="s">
        <v>35</v>
      </c>
      <c r="I5" s="7">
        <v>596221.15</v>
      </c>
      <c r="J5" s="8">
        <f t="shared" ref="J5:J11" si="0">G5-A5</f>
        <v>-22</v>
      </c>
      <c r="K5" s="37">
        <f t="shared" ref="K5:K11" si="1">I5-C5</f>
        <v>596221.15</v>
      </c>
      <c r="L5" s="37">
        <v>75943</v>
      </c>
      <c r="M5" s="6" t="s">
        <v>11</v>
      </c>
      <c r="N5" s="6" t="s">
        <v>35</v>
      </c>
      <c r="O5" s="7">
        <v>643048.94999999995</v>
      </c>
      <c r="P5" s="8">
        <f t="shared" ref="P5:P11" si="2">M5-A5</f>
        <v>-22</v>
      </c>
      <c r="Q5" s="37">
        <f t="shared" ref="Q5:Q11" si="3">O5-C5</f>
        <v>643048.94999999995</v>
      </c>
      <c r="S5" s="5">
        <v>717759</v>
      </c>
      <c r="U5" s="38" t="s">
        <v>11</v>
      </c>
      <c r="V5" s="38" t="s">
        <v>35</v>
      </c>
      <c r="W5" s="39">
        <v>659380.53</v>
      </c>
      <c r="X5" s="5">
        <f t="shared" ref="X5:X11" si="4">C5-W5</f>
        <v>-659380.53</v>
      </c>
      <c r="Y5" s="5">
        <f t="shared" ref="Y5:Y11" si="5">U5-A5</f>
        <v>-22</v>
      </c>
    </row>
    <row r="6" spans="1:25" s="79" customFormat="1" ht="45.75" customHeight="1">
      <c r="A6" s="20" t="s">
        <v>51</v>
      </c>
      <c r="B6" s="81" t="s">
        <v>52</v>
      </c>
      <c r="C6" s="76"/>
      <c r="D6" s="82"/>
      <c r="E6" s="79">
        <v>7616.62</v>
      </c>
      <c r="G6" s="83" t="s">
        <v>13</v>
      </c>
      <c r="H6" s="83" t="s">
        <v>53</v>
      </c>
      <c r="I6" s="83">
        <v>7616.62</v>
      </c>
      <c r="J6" s="79">
        <f t="shared" si="0"/>
        <v>-2200</v>
      </c>
      <c r="K6" s="79">
        <f t="shared" si="1"/>
        <v>7616.62</v>
      </c>
      <c r="M6" s="83" t="s">
        <v>13</v>
      </c>
      <c r="N6" s="83" t="s">
        <v>53</v>
      </c>
      <c r="O6" s="83">
        <v>7749.58</v>
      </c>
      <c r="P6" s="79">
        <f t="shared" si="2"/>
        <v>-2200</v>
      </c>
      <c r="Q6" s="79">
        <f t="shared" si="3"/>
        <v>7749.58</v>
      </c>
      <c r="U6" s="87" t="s">
        <v>13</v>
      </c>
      <c r="V6" s="87" t="s">
        <v>53</v>
      </c>
      <c r="W6" s="87">
        <v>8475.4699999999993</v>
      </c>
      <c r="X6" s="79">
        <f t="shared" si="4"/>
        <v>-8475.4699999999993</v>
      </c>
      <c r="Y6" s="79">
        <f t="shared" si="5"/>
        <v>-2200</v>
      </c>
    </row>
    <row r="7" spans="1:25" s="80" customFormat="1" ht="45.75" customHeight="1">
      <c r="A7" s="21" t="s">
        <v>54</v>
      </c>
      <c r="B7" s="21" t="s">
        <v>55</v>
      </c>
      <c r="C7" s="21"/>
      <c r="D7" s="84"/>
      <c r="E7" s="80">
        <v>3922.87</v>
      </c>
      <c r="G7" s="85" t="s">
        <v>16</v>
      </c>
      <c r="H7" s="85" t="s">
        <v>56</v>
      </c>
      <c r="I7" s="85">
        <v>3922.87</v>
      </c>
      <c r="J7" s="80">
        <f t="shared" si="0"/>
        <v>-220000</v>
      </c>
      <c r="K7" s="80">
        <f t="shared" si="1"/>
        <v>3922.87</v>
      </c>
      <c r="L7" s="80">
        <v>750</v>
      </c>
      <c r="M7" s="85" t="s">
        <v>16</v>
      </c>
      <c r="N7" s="85" t="s">
        <v>56</v>
      </c>
      <c r="O7" s="85">
        <v>4041.81</v>
      </c>
      <c r="P7" s="80">
        <f t="shared" si="2"/>
        <v>-220000</v>
      </c>
      <c r="Q7" s="80">
        <f t="shared" si="3"/>
        <v>4041.81</v>
      </c>
      <c r="U7" s="88" t="s">
        <v>16</v>
      </c>
      <c r="V7" s="88" t="s">
        <v>56</v>
      </c>
      <c r="W7" s="88">
        <v>4680.9399999999996</v>
      </c>
      <c r="X7" s="80">
        <f t="shared" si="4"/>
        <v>-4680.9399999999996</v>
      </c>
      <c r="Y7" s="80">
        <f t="shared" si="5"/>
        <v>-220000</v>
      </c>
    </row>
    <row r="8" spans="1:25" ht="45.75" customHeight="1">
      <c r="A8" s="76" t="s">
        <v>3</v>
      </c>
      <c r="B8" s="22"/>
      <c r="C8" s="16"/>
      <c r="D8" s="25"/>
      <c r="E8" s="86">
        <v>135.6</v>
      </c>
      <c r="G8" s="6" t="s">
        <v>18</v>
      </c>
      <c r="H8" s="6" t="s">
        <v>57</v>
      </c>
      <c r="I8" s="7">
        <v>135.6</v>
      </c>
      <c r="J8" s="8" t="e">
        <f t="shared" si="0"/>
        <v>#VALUE!</v>
      </c>
      <c r="K8" s="37">
        <f t="shared" si="1"/>
        <v>135.6</v>
      </c>
      <c r="L8" s="37"/>
      <c r="M8" s="6" t="s">
        <v>18</v>
      </c>
      <c r="N8" s="6" t="s">
        <v>57</v>
      </c>
      <c r="O8" s="7">
        <v>135.6</v>
      </c>
      <c r="P8" s="8" t="e">
        <f t="shared" si="2"/>
        <v>#VALUE!</v>
      </c>
      <c r="Q8" s="37">
        <f t="shared" si="3"/>
        <v>135.6</v>
      </c>
      <c r="U8" s="38" t="s">
        <v>18</v>
      </c>
      <c r="V8" s="38" t="s">
        <v>57</v>
      </c>
      <c r="W8" s="39">
        <v>135.6</v>
      </c>
      <c r="X8" s="5">
        <f t="shared" si="4"/>
        <v>-135.6</v>
      </c>
      <c r="Y8" s="5" t="e">
        <f t="shared" si="5"/>
        <v>#VALUE!</v>
      </c>
    </row>
    <row r="9" spans="1:25" ht="45.75" customHeight="1">
      <c r="A9" s="20" t="s">
        <v>58</v>
      </c>
      <c r="B9" s="20" t="s">
        <v>59</v>
      </c>
      <c r="C9" s="16"/>
      <c r="D9" s="17"/>
      <c r="E9" s="37">
        <v>7616.62</v>
      </c>
      <c r="G9" s="6" t="s">
        <v>13</v>
      </c>
      <c r="H9" s="6" t="s">
        <v>53</v>
      </c>
      <c r="I9" s="7">
        <v>7616.62</v>
      </c>
      <c r="J9" s="8">
        <f t="shared" si="0"/>
        <v>-2201</v>
      </c>
      <c r="K9" s="37">
        <f t="shared" si="1"/>
        <v>7616.62</v>
      </c>
      <c r="L9" s="37"/>
      <c r="M9" s="6" t="s">
        <v>13</v>
      </c>
      <c r="N9" s="6" t="s">
        <v>53</v>
      </c>
      <c r="O9" s="7">
        <v>7749.58</v>
      </c>
      <c r="P9" s="8">
        <f t="shared" si="2"/>
        <v>-2201</v>
      </c>
      <c r="Q9" s="37">
        <f t="shared" si="3"/>
        <v>7749.58</v>
      </c>
      <c r="U9" s="38" t="s">
        <v>13</v>
      </c>
      <c r="V9" s="38" t="s">
        <v>53</v>
      </c>
      <c r="W9" s="39">
        <v>8475.4699999999993</v>
      </c>
      <c r="X9" s="5">
        <f t="shared" si="4"/>
        <v>-8475.4699999999993</v>
      </c>
      <c r="Y9" s="5">
        <f t="shared" si="5"/>
        <v>-2201</v>
      </c>
    </row>
    <row r="10" spans="1:25" ht="45.75" customHeight="1">
      <c r="A10" s="21" t="s">
        <v>60</v>
      </c>
      <c r="B10" s="21" t="s">
        <v>61</v>
      </c>
      <c r="C10" s="16"/>
      <c r="D10" s="17"/>
      <c r="E10" s="37">
        <v>3922.87</v>
      </c>
      <c r="G10" s="6" t="s">
        <v>16</v>
      </c>
      <c r="H10" s="6" t="s">
        <v>56</v>
      </c>
      <c r="I10" s="7">
        <v>3922.87</v>
      </c>
      <c r="J10" s="8">
        <f t="shared" si="0"/>
        <v>-220100</v>
      </c>
      <c r="K10" s="37">
        <f t="shared" si="1"/>
        <v>3922.87</v>
      </c>
      <c r="L10" s="37">
        <v>750</v>
      </c>
      <c r="M10" s="6" t="s">
        <v>16</v>
      </c>
      <c r="N10" s="6" t="s">
        <v>56</v>
      </c>
      <c r="O10" s="7">
        <v>4041.81</v>
      </c>
      <c r="P10" s="8">
        <f t="shared" si="2"/>
        <v>-220100</v>
      </c>
      <c r="Q10" s="37">
        <f t="shared" si="3"/>
        <v>4041.81</v>
      </c>
      <c r="U10" s="38" t="s">
        <v>16</v>
      </c>
      <c r="V10" s="38" t="s">
        <v>56</v>
      </c>
      <c r="W10" s="39">
        <v>4680.9399999999996</v>
      </c>
      <c r="X10" s="5">
        <f t="shared" si="4"/>
        <v>-4680.9399999999996</v>
      </c>
      <c r="Y10" s="5">
        <f t="shared" si="5"/>
        <v>-220100</v>
      </c>
    </row>
    <row r="11" spans="1:25" ht="45.75" customHeight="1">
      <c r="A11" s="76" t="s">
        <v>3</v>
      </c>
      <c r="B11" s="22"/>
      <c r="C11" s="16"/>
      <c r="D11" s="25"/>
      <c r="E11" s="86">
        <v>135.6</v>
      </c>
      <c r="G11" s="6" t="s">
        <v>18</v>
      </c>
      <c r="H11" s="6" t="s">
        <v>57</v>
      </c>
      <c r="I11" s="7">
        <v>135.6</v>
      </c>
      <c r="J11" s="8" t="e">
        <f t="shared" si="0"/>
        <v>#VALUE!</v>
      </c>
      <c r="K11" s="37">
        <f t="shared" si="1"/>
        <v>135.6</v>
      </c>
      <c r="L11" s="37"/>
      <c r="M11" s="6" t="s">
        <v>18</v>
      </c>
      <c r="N11" s="6" t="s">
        <v>57</v>
      </c>
      <c r="O11" s="7">
        <v>135.6</v>
      </c>
      <c r="P11" s="8" t="e">
        <f t="shared" si="2"/>
        <v>#VALUE!</v>
      </c>
      <c r="Q11" s="37">
        <f t="shared" si="3"/>
        <v>135.6</v>
      </c>
      <c r="U11" s="38" t="s">
        <v>18</v>
      </c>
      <c r="V11" s="38" t="s">
        <v>57</v>
      </c>
      <c r="W11" s="39">
        <v>135.6</v>
      </c>
      <c r="X11" s="5">
        <f t="shared" si="4"/>
        <v>-135.6</v>
      </c>
      <c r="Y11" s="5" t="e">
        <f t="shared" si="5"/>
        <v>#VALUE!</v>
      </c>
    </row>
    <row r="12" spans="1:25" ht="45.75" customHeight="1">
      <c r="A12" s="188" t="s">
        <v>5</v>
      </c>
      <c r="B12" s="189"/>
      <c r="C12" s="27"/>
      <c r="G12" s="77" t="str">
        <f t="shared" ref="G12:I12" si="6">""</f>
        <v/>
      </c>
      <c r="H12" s="77" t="str">
        <f t="shared" si="6"/>
        <v/>
      </c>
      <c r="I12" s="77" t="str">
        <f t="shared" si="6"/>
        <v/>
      </c>
      <c r="M12" s="77" t="str">
        <f t="shared" ref="M12:O12" si="7">""</f>
        <v/>
      </c>
      <c r="N12" s="78" t="str">
        <f t="shared" si="7"/>
        <v/>
      </c>
      <c r="O12" s="77" t="str">
        <f t="shared" si="7"/>
        <v/>
      </c>
      <c r="W12" s="36" t="e">
        <f>W13+#REF!+#REF!+#REF!+#REF!+#REF!+#REF!+#REF!+#REF!+#REF!+#REF!+#REF!+#REF!+#REF!+#REF!+#REF!+#REF!+#REF!+#REF!+#REF!+#REF!</f>
        <v>#REF!</v>
      </c>
      <c r="X12" s="36" t="e">
        <f>X13+#REF!+#REF!+#REF!+#REF!+#REF!+#REF!+#REF!+#REF!+#REF!+#REF!+#REF!+#REF!+#REF!+#REF!+#REF!+#REF!+#REF!+#REF!+#REF!+#REF!</f>
        <v>#REF!</v>
      </c>
    </row>
    <row r="13" spans="1:25" ht="19.5" customHeight="1">
      <c r="A13" s="163" t="s">
        <v>1534</v>
      </c>
      <c r="Q13" s="37"/>
      <c r="U13" s="38" t="s">
        <v>22</v>
      </c>
      <c r="V13" s="38" t="s">
        <v>23</v>
      </c>
      <c r="W13" s="39">
        <v>19998</v>
      </c>
      <c r="X13" s="5">
        <f t="shared" ref="X13:X15" si="8">C13-W13</f>
        <v>-19998</v>
      </c>
      <c r="Y13" s="5" t="e">
        <f t="shared" ref="Y13:Y15" si="9">U13-A13</f>
        <v>#VALUE!</v>
      </c>
    </row>
    <row r="14" spans="1:25" ht="19.5" customHeight="1">
      <c r="Q14" s="37"/>
      <c r="U14" s="38" t="s">
        <v>24</v>
      </c>
      <c r="V14" s="38" t="s">
        <v>25</v>
      </c>
      <c r="W14" s="39">
        <v>19998</v>
      </c>
      <c r="X14" s="5">
        <f t="shared" si="8"/>
        <v>-19998</v>
      </c>
      <c r="Y14" s="5">
        <f t="shared" si="9"/>
        <v>23203</v>
      </c>
    </row>
    <row r="15" spans="1:25" ht="19.5" customHeight="1">
      <c r="Q15" s="37"/>
      <c r="U15" s="38" t="s">
        <v>26</v>
      </c>
      <c r="V15" s="38" t="s">
        <v>27</v>
      </c>
      <c r="W15" s="39">
        <v>19998</v>
      </c>
      <c r="X15" s="5">
        <f t="shared" si="8"/>
        <v>-19998</v>
      </c>
      <c r="Y15" s="5">
        <f t="shared" si="9"/>
        <v>2320301</v>
      </c>
    </row>
    <row r="16" spans="1:25" ht="19.5" customHeight="1">
      <c r="Q16" s="37"/>
    </row>
    <row r="17" spans="17:17" ht="19.5" customHeight="1">
      <c r="Q17" s="37"/>
    </row>
    <row r="18" spans="17:17" ht="19.5" customHeight="1">
      <c r="Q18" s="37"/>
    </row>
    <row r="19" spans="17:17" ht="19.5" customHeight="1">
      <c r="Q19" s="37"/>
    </row>
    <row r="20" spans="17:17" ht="19.5" customHeight="1">
      <c r="Q20" s="37"/>
    </row>
    <row r="21" spans="17:17" ht="19.5" customHeight="1">
      <c r="Q21" s="37"/>
    </row>
    <row r="22" spans="17:17" ht="19.5" customHeight="1">
      <c r="Q22" s="37"/>
    </row>
    <row r="23" spans="17:17" ht="19.5" customHeight="1">
      <c r="Q23" s="37"/>
    </row>
    <row r="24" spans="17:17" ht="19.5" customHeight="1">
      <c r="Q24" s="37"/>
    </row>
    <row r="25" spans="17:17" ht="19.5" customHeight="1">
      <c r="Q25" s="37"/>
    </row>
    <row r="26" spans="17:17" ht="19.5" customHeight="1">
      <c r="Q26" s="37"/>
    </row>
    <row r="27" spans="17:17" ht="19.5" customHeight="1">
      <c r="Q27" s="37"/>
    </row>
    <row r="28" spans="17:17" ht="19.5" customHeight="1">
      <c r="Q28" s="37"/>
    </row>
  </sheetData>
  <mergeCells count="2">
    <mergeCell ref="A2:C2"/>
    <mergeCell ref="A12:B12"/>
  </mergeCells>
  <phoneticPr fontId="30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5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28"/>
  <sheetViews>
    <sheetView topLeftCell="A10" workbookViewId="0">
      <selection activeCell="A13" sqref="A13"/>
    </sheetView>
  </sheetViews>
  <sheetFormatPr defaultColWidth="7" defaultRowHeight="15"/>
  <cols>
    <col min="1" max="1" width="45.125" style="3" customWidth="1"/>
    <col min="2" max="2" width="37" style="3" customWidth="1"/>
    <col min="3" max="16384" width="7" style="5"/>
  </cols>
  <sheetData>
    <row r="1" spans="1:2" ht="21.75" customHeight="1">
      <c r="A1" s="9" t="s">
        <v>1311</v>
      </c>
      <c r="B1" s="9"/>
    </row>
    <row r="2" spans="1:2" ht="51.75" customHeight="1">
      <c r="A2" s="184" t="s">
        <v>1423</v>
      </c>
      <c r="B2" s="185"/>
    </row>
    <row r="3" spans="1:2">
      <c r="B3" s="61" t="s">
        <v>30</v>
      </c>
    </row>
    <row r="4" spans="1:2" s="71" customFormat="1" ht="39.75" customHeight="1">
      <c r="A4" s="72" t="s">
        <v>31</v>
      </c>
      <c r="B4" s="72" t="s">
        <v>65</v>
      </c>
    </row>
    <row r="5" spans="1:2" ht="39.75" customHeight="1">
      <c r="A5" s="73" t="s">
        <v>34</v>
      </c>
      <c r="B5" s="74"/>
    </row>
    <row r="6" spans="1:2" ht="39.75" customHeight="1">
      <c r="A6" s="73" t="s">
        <v>36</v>
      </c>
      <c r="B6" s="74"/>
    </row>
    <row r="7" spans="1:2" ht="39.75" customHeight="1">
      <c r="A7" s="73" t="s">
        <v>37</v>
      </c>
      <c r="B7" s="74"/>
    </row>
    <row r="8" spans="1:2" ht="39.75" customHeight="1">
      <c r="A8" s="73" t="s">
        <v>38</v>
      </c>
      <c r="B8" s="74"/>
    </row>
    <row r="9" spans="1:2" ht="39.75" customHeight="1">
      <c r="A9" s="73" t="s">
        <v>39</v>
      </c>
      <c r="B9" s="74"/>
    </row>
    <row r="10" spans="1:2" ht="39.75" customHeight="1">
      <c r="A10" s="73" t="s">
        <v>3</v>
      </c>
      <c r="B10" s="74"/>
    </row>
    <row r="11" spans="1:2" ht="39.75" customHeight="1">
      <c r="A11" s="73" t="s">
        <v>40</v>
      </c>
      <c r="B11" s="76"/>
    </row>
    <row r="12" spans="1:2" ht="39.75" customHeight="1">
      <c r="A12" s="11" t="s">
        <v>5</v>
      </c>
      <c r="B12" s="74"/>
    </row>
    <row r="13" spans="1:2" ht="19.5" customHeight="1">
      <c r="A13" s="163" t="s">
        <v>1534</v>
      </c>
    </row>
    <row r="14" spans="1:2" ht="19.5" customHeight="1"/>
    <row r="15" spans="1:2" ht="19.5" customHeight="1"/>
    <row r="16" spans="1:2" ht="19.5" customHeight="1"/>
    <row r="17" s="5" customFormat="1" ht="19.5" customHeight="1"/>
    <row r="18" s="5" customFormat="1" ht="19.5" customHeight="1"/>
    <row r="19" s="5" customFormat="1" ht="19.5" customHeight="1"/>
    <row r="20" s="5" customFormat="1" ht="19.5" customHeight="1"/>
    <row r="21" s="5" customFormat="1" ht="19.5" customHeight="1"/>
    <row r="22" s="5" customFormat="1" ht="19.5" customHeight="1"/>
    <row r="23" s="5" customFormat="1" ht="19.5" customHeight="1"/>
    <row r="24" s="5" customFormat="1" ht="19.5" customHeight="1"/>
    <row r="25" s="5" customFormat="1" ht="19.5" customHeight="1"/>
    <row r="26" s="5" customFormat="1" ht="19.5" customHeight="1"/>
    <row r="27" s="5" customFormat="1" ht="19.5" customHeight="1"/>
    <row r="28" s="5" customFormat="1" ht="19.5" customHeight="1"/>
  </sheetData>
  <mergeCells count="1">
    <mergeCell ref="A2:B2"/>
  </mergeCells>
  <phoneticPr fontId="30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WVN9"/>
  <sheetViews>
    <sheetView workbookViewId="0">
      <selection activeCell="A2" sqref="A2:B2"/>
    </sheetView>
  </sheetViews>
  <sheetFormatPr defaultColWidth="7.875" defaultRowHeight="15.75"/>
  <cols>
    <col min="1" max="1" width="43.375" style="57" customWidth="1"/>
    <col min="2" max="2" width="45" style="57" customWidth="1"/>
    <col min="3" max="3" width="8" style="57" customWidth="1"/>
    <col min="4" max="4" width="7.875" style="57" customWidth="1"/>
    <col min="5" max="5" width="8.5" style="57" hidden="1" customWidth="1"/>
    <col min="6" max="6" width="7.875" style="57" hidden="1" customWidth="1"/>
    <col min="7" max="254" width="7.875" style="57"/>
    <col min="255" max="255" width="35.75" style="57" customWidth="1"/>
    <col min="256" max="256" width="7.875" style="57" hidden="1" customWidth="1"/>
    <col min="257" max="258" width="12" style="57" customWidth="1"/>
    <col min="259" max="259" width="8" style="57" customWidth="1"/>
    <col min="260" max="260" width="7.875" style="57" customWidth="1"/>
    <col min="261" max="262" width="7.875" style="57" hidden="1" customWidth="1"/>
    <col min="263" max="510" width="7.875" style="57"/>
    <col min="511" max="511" width="35.75" style="57" customWidth="1"/>
    <col min="512" max="512" width="7.875" style="57" hidden="1" customWidth="1"/>
    <col min="513" max="514" width="12" style="57" customWidth="1"/>
    <col min="515" max="515" width="8" style="57" customWidth="1"/>
    <col min="516" max="516" width="7.875" style="57" customWidth="1"/>
    <col min="517" max="518" width="7.875" style="57" hidden="1" customWidth="1"/>
    <col min="519" max="766" width="7.875" style="57"/>
    <col min="767" max="767" width="35.75" style="57" customWidth="1"/>
    <col min="768" max="768" width="7.875" style="57" hidden="1" customWidth="1"/>
    <col min="769" max="770" width="12" style="57" customWidth="1"/>
    <col min="771" max="771" width="8" style="57" customWidth="1"/>
    <col min="772" max="772" width="7.875" style="57" customWidth="1"/>
    <col min="773" max="774" width="7.875" style="57" hidden="1" customWidth="1"/>
    <col min="775" max="1022" width="7.875" style="57"/>
    <col min="1023" max="1023" width="35.75" style="57" customWidth="1"/>
    <col min="1024" max="1024" width="7.875" style="57" hidden="1" customWidth="1"/>
    <col min="1025" max="1026" width="12" style="57" customWidth="1"/>
    <col min="1027" max="1027" width="8" style="57" customWidth="1"/>
    <col min="1028" max="1028" width="7.875" style="57" customWidth="1"/>
    <col min="1029" max="1030" width="7.875" style="57" hidden="1" customWidth="1"/>
    <col min="1031" max="1278" width="7.875" style="57"/>
    <col min="1279" max="1279" width="35.75" style="57" customWidth="1"/>
    <col min="1280" max="1280" width="7.875" style="57" hidden="1" customWidth="1"/>
    <col min="1281" max="1282" width="12" style="57" customWidth="1"/>
    <col min="1283" max="1283" width="8" style="57" customWidth="1"/>
    <col min="1284" max="1284" width="7.875" style="57" customWidth="1"/>
    <col min="1285" max="1286" width="7.875" style="57" hidden="1" customWidth="1"/>
    <col min="1287" max="1534" width="7.875" style="57"/>
    <col min="1535" max="1535" width="35.75" style="57" customWidth="1"/>
    <col min="1536" max="1536" width="7.875" style="57" hidden="1" customWidth="1"/>
    <col min="1537" max="1538" width="12" style="57" customWidth="1"/>
    <col min="1539" max="1539" width="8" style="57" customWidth="1"/>
    <col min="1540" max="1540" width="7.875" style="57" customWidth="1"/>
    <col min="1541" max="1542" width="7.875" style="57" hidden="1" customWidth="1"/>
    <col min="1543" max="1790" width="7.875" style="57"/>
    <col min="1791" max="1791" width="35.75" style="57" customWidth="1"/>
    <col min="1792" max="1792" width="7.875" style="57" hidden="1" customWidth="1"/>
    <col min="1793" max="1794" width="12" style="57" customWidth="1"/>
    <col min="1795" max="1795" width="8" style="57" customWidth="1"/>
    <col min="1796" max="1796" width="7.875" style="57" customWidth="1"/>
    <col min="1797" max="1798" width="7.875" style="57" hidden="1" customWidth="1"/>
    <col min="1799" max="2046" width="7.875" style="57"/>
    <col min="2047" max="2047" width="35.75" style="57" customWidth="1"/>
    <col min="2048" max="2048" width="7.875" style="57" hidden="1" customWidth="1"/>
    <col min="2049" max="2050" width="12" style="57" customWidth="1"/>
    <col min="2051" max="2051" width="8" style="57" customWidth="1"/>
    <col min="2052" max="2052" width="7.875" style="57" customWidth="1"/>
    <col min="2053" max="2054" width="7.875" style="57" hidden="1" customWidth="1"/>
    <col min="2055" max="2302" width="7.875" style="57"/>
    <col min="2303" max="2303" width="35.75" style="57" customWidth="1"/>
    <col min="2304" max="2304" width="7.875" style="57" hidden="1" customWidth="1"/>
    <col min="2305" max="2306" width="12" style="57" customWidth="1"/>
    <col min="2307" max="2307" width="8" style="57" customWidth="1"/>
    <col min="2308" max="2308" width="7.875" style="57" customWidth="1"/>
    <col min="2309" max="2310" width="7.875" style="57" hidden="1" customWidth="1"/>
    <col min="2311" max="2558" width="7.875" style="57"/>
    <col min="2559" max="2559" width="35.75" style="57" customWidth="1"/>
    <col min="2560" max="2560" width="7.875" style="57" hidden="1" customWidth="1"/>
    <col min="2561" max="2562" width="12" style="57" customWidth="1"/>
    <col min="2563" max="2563" width="8" style="57" customWidth="1"/>
    <col min="2564" max="2564" width="7.875" style="57" customWidth="1"/>
    <col min="2565" max="2566" width="7.875" style="57" hidden="1" customWidth="1"/>
    <col min="2567" max="2814" width="7.875" style="57"/>
    <col min="2815" max="2815" width="35.75" style="57" customWidth="1"/>
    <col min="2816" max="2816" width="7.875" style="57" hidden="1" customWidth="1"/>
    <col min="2817" max="2818" width="12" style="57" customWidth="1"/>
    <col min="2819" max="2819" width="8" style="57" customWidth="1"/>
    <col min="2820" max="2820" width="7.875" style="57" customWidth="1"/>
    <col min="2821" max="2822" width="7.875" style="57" hidden="1" customWidth="1"/>
    <col min="2823" max="3070" width="7.875" style="57"/>
    <col min="3071" max="3071" width="35.75" style="57" customWidth="1"/>
    <col min="3072" max="3072" width="7.875" style="57" hidden="1" customWidth="1"/>
    <col min="3073" max="3074" width="12" style="57" customWidth="1"/>
    <col min="3075" max="3075" width="8" style="57" customWidth="1"/>
    <col min="3076" max="3076" width="7.875" style="57" customWidth="1"/>
    <col min="3077" max="3078" width="7.875" style="57" hidden="1" customWidth="1"/>
    <col min="3079" max="3326" width="7.875" style="57"/>
    <col min="3327" max="3327" width="35.75" style="57" customWidth="1"/>
    <col min="3328" max="3328" width="7.875" style="57" hidden="1" customWidth="1"/>
    <col min="3329" max="3330" width="12" style="57" customWidth="1"/>
    <col min="3331" max="3331" width="8" style="57" customWidth="1"/>
    <col min="3332" max="3332" width="7.875" style="57" customWidth="1"/>
    <col min="3333" max="3334" width="7.875" style="57" hidden="1" customWidth="1"/>
    <col min="3335" max="3582" width="7.875" style="57"/>
    <col min="3583" max="3583" width="35.75" style="57" customWidth="1"/>
    <col min="3584" max="3584" width="7.875" style="57" hidden="1" customWidth="1"/>
    <col min="3585" max="3586" width="12" style="57" customWidth="1"/>
    <col min="3587" max="3587" width="8" style="57" customWidth="1"/>
    <col min="3588" max="3588" width="7.875" style="57" customWidth="1"/>
    <col min="3589" max="3590" width="7.875" style="57" hidden="1" customWidth="1"/>
    <col min="3591" max="3838" width="7.875" style="57"/>
    <col min="3839" max="3839" width="35.75" style="57" customWidth="1"/>
    <col min="3840" max="3840" width="7.875" style="57" hidden="1" customWidth="1"/>
    <col min="3841" max="3842" width="12" style="57" customWidth="1"/>
    <col min="3843" max="3843" width="8" style="57" customWidth="1"/>
    <col min="3844" max="3844" width="7.875" style="57" customWidth="1"/>
    <col min="3845" max="3846" width="7.875" style="57" hidden="1" customWidth="1"/>
    <col min="3847" max="4094" width="7.875" style="57"/>
    <col min="4095" max="4095" width="35.75" style="57" customWidth="1"/>
    <col min="4096" max="4096" width="7.875" style="57" hidden="1" customWidth="1"/>
    <col min="4097" max="4098" width="12" style="57" customWidth="1"/>
    <col min="4099" max="4099" width="8" style="57" customWidth="1"/>
    <col min="4100" max="4100" width="7.875" style="57" customWidth="1"/>
    <col min="4101" max="4102" width="7.875" style="57" hidden="1" customWidth="1"/>
    <col min="4103" max="4350" width="7.875" style="57"/>
    <col min="4351" max="4351" width="35.75" style="57" customWidth="1"/>
    <col min="4352" max="4352" width="7.875" style="57" hidden="1" customWidth="1"/>
    <col min="4353" max="4354" width="12" style="57" customWidth="1"/>
    <col min="4355" max="4355" width="8" style="57" customWidth="1"/>
    <col min="4356" max="4356" width="7.875" style="57" customWidth="1"/>
    <col min="4357" max="4358" width="7.875" style="57" hidden="1" customWidth="1"/>
    <col min="4359" max="4606" width="7.875" style="57"/>
    <col min="4607" max="4607" width="35.75" style="57" customWidth="1"/>
    <col min="4608" max="4608" width="7.875" style="57" hidden="1" customWidth="1"/>
    <col min="4609" max="4610" width="12" style="57" customWidth="1"/>
    <col min="4611" max="4611" width="8" style="57" customWidth="1"/>
    <col min="4612" max="4612" width="7.875" style="57" customWidth="1"/>
    <col min="4613" max="4614" width="7.875" style="57" hidden="1" customWidth="1"/>
    <col min="4615" max="4862" width="7.875" style="57"/>
    <col min="4863" max="4863" width="35.75" style="57" customWidth="1"/>
    <col min="4864" max="4864" width="7.875" style="57" hidden="1" customWidth="1"/>
    <col min="4865" max="4866" width="12" style="57" customWidth="1"/>
    <col min="4867" max="4867" width="8" style="57" customWidth="1"/>
    <col min="4868" max="4868" width="7.875" style="57" customWidth="1"/>
    <col min="4869" max="4870" width="7.875" style="57" hidden="1" customWidth="1"/>
    <col min="4871" max="5118" width="7.875" style="57"/>
    <col min="5119" max="5119" width="35.75" style="57" customWidth="1"/>
    <col min="5120" max="5120" width="7.875" style="57" hidden="1" customWidth="1"/>
    <col min="5121" max="5122" width="12" style="57" customWidth="1"/>
    <col min="5123" max="5123" width="8" style="57" customWidth="1"/>
    <col min="5124" max="5124" width="7.875" style="57" customWidth="1"/>
    <col min="5125" max="5126" width="7.875" style="57" hidden="1" customWidth="1"/>
    <col min="5127" max="5374" width="7.875" style="57"/>
    <col min="5375" max="5375" width="35.75" style="57" customWidth="1"/>
    <col min="5376" max="5376" width="7.875" style="57" hidden="1" customWidth="1"/>
    <col min="5377" max="5378" width="12" style="57" customWidth="1"/>
    <col min="5379" max="5379" width="8" style="57" customWidth="1"/>
    <col min="5380" max="5380" width="7.875" style="57" customWidth="1"/>
    <col min="5381" max="5382" width="7.875" style="57" hidden="1" customWidth="1"/>
    <col min="5383" max="5630" width="7.875" style="57"/>
    <col min="5631" max="5631" width="35.75" style="57" customWidth="1"/>
    <col min="5632" max="5632" width="7.875" style="57" hidden="1" customWidth="1"/>
    <col min="5633" max="5634" width="12" style="57" customWidth="1"/>
    <col min="5635" max="5635" width="8" style="57" customWidth="1"/>
    <col min="5636" max="5636" width="7.875" style="57" customWidth="1"/>
    <col min="5637" max="5638" width="7.875" style="57" hidden="1" customWidth="1"/>
    <col min="5639" max="5886" width="7.875" style="57"/>
    <col min="5887" max="5887" width="35.75" style="57" customWidth="1"/>
    <col min="5888" max="5888" width="7.875" style="57" hidden="1" customWidth="1"/>
    <col min="5889" max="5890" width="12" style="57" customWidth="1"/>
    <col min="5891" max="5891" width="8" style="57" customWidth="1"/>
    <col min="5892" max="5892" width="7.875" style="57" customWidth="1"/>
    <col min="5893" max="5894" width="7.875" style="57" hidden="1" customWidth="1"/>
    <col min="5895" max="6142" width="7.875" style="57"/>
    <col min="6143" max="6143" width="35.75" style="57" customWidth="1"/>
    <col min="6144" max="6144" width="7.875" style="57" hidden="1" customWidth="1"/>
    <col min="6145" max="6146" width="12" style="57" customWidth="1"/>
    <col min="6147" max="6147" width="8" style="57" customWidth="1"/>
    <col min="6148" max="6148" width="7.875" style="57" customWidth="1"/>
    <col min="6149" max="6150" width="7.875" style="57" hidden="1" customWidth="1"/>
    <col min="6151" max="6398" width="7.875" style="57"/>
    <col min="6399" max="6399" width="35.75" style="57" customWidth="1"/>
    <col min="6400" max="6400" width="7.875" style="57" hidden="1" customWidth="1"/>
    <col min="6401" max="6402" width="12" style="57" customWidth="1"/>
    <col min="6403" max="6403" width="8" style="57" customWidth="1"/>
    <col min="6404" max="6404" width="7.875" style="57" customWidth="1"/>
    <col min="6405" max="6406" width="7.875" style="57" hidden="1" customWidth="1"/>
    <col min="6407" max="6654" width="7.875" style="57"/>
    <col min="6655" max="6655" width="35.75" style="57" customWidth="1"/>
    <col min="6656" max="6656" width="7.875" style="57" hidden="1" customWidth="1"/>
    <col min="6657" max="6658" width="12" style="57" customWidth="1"/>
    <col min="6659" max="6659" width="8" style="57" customWidth="1"/>
    <col min="6660" max="6660" width="7.875" style="57" customWidth="1"/>
    <col min="6661" max="6662" width="7.875" style="57" hidden="1" customWidth="1"/>
    <col min="6663" max="6910" width="7.875" style="57"/>
    <col min="6911" max="6911" width="35.75" style="57" customWidth="1"/>
    <col min="6912" max="6912" width="7.875" style="57" hidden="1" customWidth="1"/>
    <col min="6913" max="6914" width="12" style="57" customWidth="1"/>
    <col min="6915" max="6915" width="8" style="57" customWidth="1"/>
    <col min="6916" max="6916" width="7.875" style="57" customWidth="1"/>
    <col min="6917" max="6918" width="7.875" style="57" hidden="1" customWidth="1"/>
    <col min="6919" max="7166" width="7.875" style="57"/>
    <col min="7167" max="7167" width="35.75" style="57" customWidth="1"/>
    <col min="7168" max="7168" width="7.875" style="57" hidden="1" customWidth="1"/>
    <col min="7169" max="7170" width="12" style="57" customWidth="1"/>
    <col min="7171" max="7171" width="8" style="57" customWidth="1"/>
    <col min="7172" max="7172" width="7.875" style="57" customWidth="1"/>
    <col min="7173" max="7174" width="7.875" style="57" hidden="1" customWidth="1"/>
    <col min="7175" max="7422" width="7.875" style="57"/>
    <col min="7423" max="7423" width="35.75" style="57" customWidth="1"/>
    <col min="7424" max="7424" width="7.875" style="57" hidden="1" customWidth="1"/>
    <col min="7425" max="7426" width="12" style="57" customWidth="1"/>
    <col min="7427" max="7427" width="8" style="57" customWidth="1"/>
    <col min="7428" max="7428" width="7.875" style="57" customWidth="1"/>
    <col min="7429" max="7430" width="7.875" style="57" hidden="1" customWidth="1"/>
    <col min="7431" max="7678" width="7.875" style="57"/>
    <col min="7679" max="7679" width="35.75" style="57" customWidth="1"/>
    <col min="7680" max="7680" width="7.875" style="57" hidden="1" customWidth="1"/>
    <col min="7681" max="7682" width="12" style="57" customWidth="1"/>
    <col min="7683" max="7683" width="8" style="57" customWidth="1"/>
    <col min="7684" max="7684" width="7.875" style="57" customWidth="1"/>
    <col min="7685" max="7686" width="7.875" style="57" hidden="1" customWidth="1"/>
    <col min="7687" max="7934" width="7.875" style="57"/>
    <col min="7935" max="7935" width="35.75" style="57" customWidth="1"/>
    <col min="7936" max="7936" width="7.875" style="57" hidden="1" customWidth="1"/>
    <col min="7937" max="7938" width="12" style="57" customWidth="1"/>
    <col min="7939" max="7939" width="8" style="57" customWidth="1"/>
    <col min="7940" max="7940" width="7.875" style="57" customWidth="1"/>
    <col min="7941" max="7942" width="7.875" style="57" hidden="1" customWidth="1"/>
    <col min="7943" max="8190" width="7.875" style="57"/>
    <col min="8191" max="8191" width="35.75" style="57" customWidth="1"/>
    <col min="8192" max="8192" width="7.875" style="57" hidden="1" customWidth="1"/>
    <col min="8193" max="8194" width="12" style="57" customWidth="1"/>
    <col min="8195" max="8195" width="8" style="57" customWidth="1"/>
    <col min="8196" max="8196" width="7.875" style="57" customWidth="1"/>
    <col min="8197" max="8198" width="7.875" style="57" hidden="1" customWidth="1"/>
    <col min="8199" max="8446" width="7.875" style="57"/>
    <col min="8447" max="8447" width="35.75" style="57" customWidth="1"/>
    <col min="8448" max="8448" width="7.875" style="57" hidden="1" customWidth="1"/>
    <col min="8449" max="8450" width="12" style="57" customWidth="1"/>
    <col min="8451" max="8451" width="8" style="57" customWidth="1"/>
    <col min="8452" max="8452" width="7.875" style="57" customWidth="1"/>
    <col min="8453" max="8454" width="7.875" style="57" hidden="1" customWidth="1"/>
    <col min="8455" max="8702" width="7.875" style="57"/>
    <col min="8703" max="8703" width="35.75" style="57" customWidth="1"/>
    <col min="8704" max="8704" width="7.875" style="57" hidden="1" customWidth="1"/>
    <col min="8705" max="8706" width="12" style="57" customWidth="1"/>
    <col min="8707" max="8707" width="8" style="57" customWidth="1"/>
    <col min="8708" max="8708" width="7.875" style="57" customWidth="1"/>
    <col min="8709" max="8710" width="7.875" style="57" hidden="1" customWidth="1"/>
    <col min="8711" max="8958" width="7.875" style="57"/>
    <col min="8959" max="8959" width="35.75" style="57" customWidth="1"/>
    <col min="8960" max="8960" width="7.875" style="57" hidden="1" customWidth="1"/>
    <col min="8961" max="8962" width="12" style="57" customWidth="1"/>
    <col min="8963" max="8963" width="8" style="57" customWidth="1"/>
    <col min="8964" max="8964" width="7.875" style="57" customWidth="1"/>
    <col min="8965" max="8966" width="7.875" style="57" hidden="1" customWidth="1"/>
    <col min="8967" max="9214" width="7.875" style="57"/>
    <col min="9215" max="9215" width="35.75" style="57" customWidth="1"/>
    <col min="9216" max="9216" width="7.875" style="57" hidden="1" customWidth="1"/>
    <col min="9217" max="9218" width="12" style="57" customWidth="1"/>
    <col min="9219" max="9219" width="8" style="57" customWidth="1"/>
    <col min="9220" max="9220" width="7.875" style="57" customWidth="1"/>
    <col min="9221" max="9222" width="7.875" style="57" hidden="1" customWidth="1"/>
    <col min="9223" max="9470" width="7.875" style="57"/>
    <col min="9471" max="9471" width="35.75" style="57" customWidth="1"/>
    <col min="9472" max="9472" width="7.875" style="57" hidden="1" customWidth="1"/>
    <col min="9473" max="9474" width="12" style="57" customWidth="1"/>
    <col min="9475" max="9475" width="8" style="57" customWidth="1"/>
    <col min="9476" max="9476" width="7.875" style="57" customWidth="1"/>
    <col min="9477" max="9478" width="7.875" style="57" hidden="1" customWidth="1"/>
    <col min="9479" max="9726" width="7.875" style="57"/>
    <col min="9727" max="9727" width="35.75" style="57" customWidth="1"/>
    <col min="9728" max="9728" width="7.875" style="57" hidden="1" customWidth="1"/>
    <col min="9729" max="9730" width="12" style="57" customWidth="1"/>
    <col min="9731" max="9731" width="8" style="57" customWidth="1"/>
    <col min="9732" max="9732" width="7.875" style="57" customWidth="1"/>
    <col min="9733" max="9734" width="7.875" style="57" hidden="1" customWidth="1"/>
    <col min="9735" max="9982" width="7.875" style="57"/>
    <col min="9983" max="9983" width="35.75" style="57" customWidth="1"/>
    <col min="9984" max="9984" width="7.875" style="57" hidden="1" customWidth="1"/>
    <col min="9985" max="9986" width="12" style="57" customWidth="1"/>
    <col min="9987" max="9987" width="8" style="57" customWidth="1"/>
    <col min="9988" max="9988" width="7.875" style="57" customWidth="1"/>
    <col min="9989" max="9990" width="7.875" style="57" hidden="1" customWidth="1"/>
    <col min="9991" max="10238" width="7.875" style="57"/>
    <col min="10239" max="10239" width="35.75" style="57" customWidth="1"/>
    <col min="10240" max="10240" width="7.875" style="57" hidden="1" customWidth="1"/>
    <col min="10241" max="10242" width="12" style="57" customWidth="1"/>
    <col min="10243" max="10243" width="8" style="57" customWidth="1"/>
    <col min="10244" max="10244" width="7.875" style="57" customWidth="1"/>
    <col min="10245" max="10246" width="7.875" style="57" hidden="1" customWidth="1"/>
    <col min="10247" max="10494" width="7.875" style="57"/>
    <col min="10495" max="10495" width="35.75" style="57" customWidth="1"/>
    <col min="10496" max="10496" width="7.875" style="57" hidden="1" customWidth="1"/>
    <col min="10497" max="10498" width="12" style="57" customWidth="1"/>
    <col min="10499" max="10499" width="8" style="57" customWidth="1"/>
    <col min="10500" max="10500" width="7.875" style="57" customWidth="1"/>
    <col min="10501" max="10502" width="7.875" style="57" hidden="1" customWidth="1"/>
    <col min="10503" max="10750" width="7.875" style="57"/>
    <col min="10751" max="10751" width="35.75" style="57" customWidth="1"/>
    <col min="10752" max="10752" width="7.875" style="57" hidden="1" customWidth="1"/>
    <col min="10753" max="10754" width="12" style="57" customWidth="1"/>
    <col min="10755" max="10755" width="8" style="57" customWidth="1"/>
    <col min="10756" max="10756" width="7.875" style="57" customWidth="1"/>
    <col min="10757" max="10758" width="7.875" style="57" hidden="1" customWidth="1"/>
    <col min="10759" max="11006" width="7.875" style="57"/>
    <col min="11007" max="11007" width="35.75" style="57" customWidth="1"/>
    <col min="11008" max="11008" width="7.875" style="57" hidden="1" customWidth="1"/>
    <col min="11009" max="11010" width="12" style="57" customWidth="1"/>
    <col min="11011" max="11011" width="8" style="57" customWidth="1"/>
    <col min="11012" max="11012" width="7.875" style="57" customWidth="1"/>
    <col min="11013" max="11014" width="7.875" style="57" hidden="1" customWidth="1"/>
    <col min="11015" max="11262" width="7.875" style="57"/>
    <col min="11263" max="11263" width="35.75" style="57" customWidth="1"/>
    <col min="11264" max="11264" width="7.875" style="57" hidden="1" customWidth="1"/>
    <col min="11265" max="11266" width="12" style="57" customWidth="1"/>
    <col min="11267" max="11267" width="8" style="57" customWidth="1"/>
    <col min="11268" max="11268" width="7.875" style="57" customWidth="1"/>
    <col min="11269" max="11270" width="7.875" style="57" hidden="1" customWidth="1"/>
    <col min="11271" max="11518" width="7.875" style="57"/>
    <col min="11519" max="11519" width="35.75" style="57" customWidth="1"/>
    <col min="11520" max="11520" width="7.875" style="57" hidden="1" customWidth="1"/>
    <col min="11521" max="11522" width="12" style="57" customWidth="1"/>
    <col min="11523" max="11523" width="8" style="57" customWidth="1"/>
    <col min="11524" max="11524" width="7.875" style="57" customWidth="1"/>
    <col min="11525" max="11526" width="7.875" style="57" hidden="1" customWidth="1"/>
    <col min="11527" max="11774" width="7.875" style="57"/>
    <col min="11775" max="11775" width="35.75" style="57" customWidth="1"/>
    <col min="11776" max="11776" width="7.875" style="57" hidden="1" customWidth="1"/>
    <col min="11777" max="11778" width="12" style="57" customWidth="1"/>
    <col min="11779" max="11779" width="8" style="57" customWidth="1"/>
    <col min="11780" max="11780" width="7.875" style="57" customWidth="1"/>
    <col min="11781" max="11782" width="7.875" style="57" hidden="1" customWidth="1"/>
    <col min="11783" max="12030" width="7.875" style="57"/>
    <col min="12031" max="12031" width="35.75" style="57" customWidth="1"/>
    <col min="12032" max="12032" width="7.875" style="57" hidden="1" customWidth="1"/>
    <col min="12033" max="12034" width="12" style="57" customWidth="1"/>
    <col min="12035" max="12035" width="8" style="57" customWidth="1"/>
    <col min="12036" max="12036" width="7.875" style="57" customWidth="1"/>
    <col min="12037" max="12038" width="7.875" style="57" hidden="1" customWidth="1"/>
    <col min="12039" max="12286" width="7.875" style="57"/>
    <col min="12287" max="12287" width="35.75" style="57" customWidth="1"/>
    <col min="12288" max="12288" width="7.875" style="57" hidden="1" customWidth="1"/>
    <col min="12289" max="12290" width="12" style="57" customWidth="1"/>
    <col min="12291" max="12291" width="8" style="57" customWidth="1"/>
    <col min="12292" max="12292" width="7.875" style="57" customWidth="1"/>
    <col min="12293" max="12294" width="7.875" style="57" hidden="1" customWidth="1"/>
    <col min="12295" max="12542" width="7.875" style="57"/>
    <col min="12543" max="12543" width="35.75" style="57" customWidth="1"/>
    <col min="12544" max="12544" width="7.875" style="57" hidden="1" customWidth="1"/>
    <col min="12545" max="12546" width="12" style="57" customWidth="1"/>
    <col min="12547" max="12547" width="8" style="57" customWidth="1"/>
    <col min="12548" max="12548" width="7.875" style="57" customWidth="1"/>
    <col min="12549" max="12550" width="7.875" style="57" hidden="1" customWidth="1"/>
    <col min="12551" max="12798" width="7.875" style="57"/>
    <col min="12799" max="12799" width="35.75" style="57" customWidth="1"/>
    <col min="12800" max="12800" width="7.875" style="57" hidden="1" customWidth="1"/>
    <col min="12801" max="12802" width="12" style="57" customWidth="1"/>
    <col min="12803" max="12803" width="8" style="57" customWidth="1"/>
    <col min="12804" max="12804" width="7.875" style="57" customWidth="1"/>
    <col min="12805" max="12806" width="7.875" style="57" hidden="1" customWidth="1"/>
    <col min="12807" max="13054" width="7.875" style="57"/>
    <col min="13055" max="13055" width="35.75" style="57" customWidth="1"/>
    <col min="13056" max="13056" width="7.875" style="57" hidden="1" customWidth="1"/>
    <col min="13057" max="13058" width="12" style="57" customWidth="1"/>
    <col min="13059" max="13059" width="8" style="57" customWidth="1"/>
    <col min="13060" max="13060" width="7.875" style="57" customWidth="1"/>
    <col min="13061" max="13062" width="7.875" style="57" hidden="1" customWidth="1"/>
    <col min="13063" max="13310" width="7.875" style="57"/>
    <col min="13311" max="13311" width="35.75" style="57" customWidth="1"/>
    <col min="13312" max="13312" width="7.875" style="57" hidden="1" customWidth="1"/>
    <col min="13313" max="13314" width="12" style="57" customWidth="1"/>
    <col min="13315" max="13315" width="8" style="57" customWidth="1"/>
    <col min="13316" max="13316" width="7.875" style="57" customWidth="1"/>
    <col min="13317" max="13318" width="7.875" style="57" hidden="1" customWidth="1"/>
    <col min="13319" max="13566" width="7.875" style="57"/>
    <col min="13567" max="13567" width="35.75" style="57" customWidth="1"/>
    <col min="13568" max="13568" width="7.875" style="57" hidden="1" customWidth="1"/>
    <col min="13569" max="13570" width="12" style="57" customWidth="1"/>
    <col min="13571" max="13571" width="8" style="57" customWidth="1"/>
    <col min="13572" max="13572" width="7.875" style="57" customWidth="1"/>
    <col min="13573" max="13574" width="7.875" style="57" hidden="1" customWidth="1"/>
    <col min="13575" max="13822" width="7.875" style="57"/>
    <col min="13823" max="13823" width="35.75" style="57" customWidth="1"/>
    <col min="13824" max="13824" width="7.875" style="57" hidden="1" customWidth="1"/>
    <col min="13825" max="13826" width="12" style="57" customWidth="1"/>
    <col min="13827" max="13827" width="8" style="57" customWidth="1"/>
    <col min="13828" max="13828" width="7.875" style="57" customWidth="1"/>
    <col min="13829" max="13830" width="7.875" style="57" hidden="1" customWidth="1"/>
    <col min="13831" max="14078" width="7.875" style="57"/>
    <col min="14079" max="14079" width="35.75" style="57" customWidth="1"/>
    <col min="14080" max="14080" width="7.875" style="57" hidden="1" customWidth="1"/>
    <col min="14081" max="14082" width="12" style="57" customWidth="1"/>
    <col min="14083" max="14083" width="8" style="57" customWidth="1"/>
    <col min="14084" max="14084" width="7.875" style="57" customWidth="1"/>
    <col min="14085" max="14086" width="7.875" style="57" hidden="1" customWidth="1"/>
    <col min="14087" max="14334" width="7.875" style="57"/>
    <col min="14335" max="14335" width="35.75" style="57" customWidth="1"/>
    <col min="14336" max="14336" width="7.875" style="57" hidden="1" customWidth="1"/>
    <col min="14337" max="14338" width="12" style="57" customWidth="1"/>
    <col min="14339" max="14339" width="8" style="57" customWidth="1"/>
    <col min="14340" max="14340" width="7.875" style="57" customWidth="1"/>
    <col min="14341" max="14342" width="7.875" style="57" hidden="1" customWidth="1"/>
    <col min="14343" max="14590" width="7.875" style="57"/>
    <col min="14591" max="14591" width="35.75" style="57" customWidth="1"/>
    <col min="14592" max="14592" width="7.875" style="57" hidden="1" customWidth="1"/>
    <col min="14593" max="14594" width="12" style="57" customWidth="1"/>
    <col min="14595" max="14595" width="8" style="57" customWidth="1"/>
    <col min="14596" max="14596" width="7.875" style="57" customWidth="1"/>
    <col min="14597" max="14598" width="7.875" style="57" hidden="1" customWidth="1"/>
    <col min="14599" max="14846" width="7.875" style="57"/>
    <col min="14847" max="14847" width="35.75" style="57" customWidth="1"/>
    <col min="14848" max="14848" width="7.875" style="57" hidden="1" customWidth="1"/>
    <col min="14849" max="14850" width="12" style="57" customWidth="1"/>
    <col min="14851" max="14851" width="8" style="57" customWidth="1"/>
    <col min="14852" max="14852" width="7.875" style="57" customWidth="1"/>
    <col min="14853" max="14854" width="7.875" style="57" hidden="1" customWidth="1"/>
    <col min="14855" max="15102" width="7.875" style="57"/>
    <col min="15103" max="15103" width="35.75" style="57" customWidth="1"/>
    <col min="15104" max="15104" width="7.875" style="57" hidden="1" customWidth="1"/>
    <col min="15105" max="15106" width="12" style="57" customWidth="1"/>
    <col min="15107" max="15107" width="8" style="57" customWidth="1"/>
    <col min="15108" max="15108" width="7.875" style="57" customWidth="1"/>
    <col min="15109" max="15110" width="7.875" style="57" hidden="1" customWidth="1"/>
    <col min="15111" max="15358" width="7.875" style="57"/>
    <col min="15359" max="15359" width="35.75" style="57" customWidth="1"/>
    <col min="15360" max="15360" width="7.875" style="57" hidden="1" customWidth="1"/>
    <col min="15361" max="15362" width="12" style="57" customWidth="1"/>
    <col min="15363" max="15363" width="8" style="57" customWidth="1"/>
    <col min="15364" max="15364" width="7.875" style="57" customWidth="1"/>
    <col min="15365" max="15366" width="7.875" style="57" hidden="1" customWidth="1"/>
    <col min="15367" max="15614" width="7.875" style="57"/>
    <col min="15615" max="15615" width="35.75" style="57" customWidth="1"/>
    <col min="15616" max="15616" width="7.875" style="57" hidden="1" customWidth="1"/>
    <col min="15617" max="15618" width="12" style="57" customWidth="1"/>
    <col min="15619" max="15619" width="8" style="57" customWidth="1"/>
    <col min="15620" max="15620" width="7.875" style="57" customWidth="1"/>
    <col min="15621" max="15622" width="7.875" style="57" hidden="1" customWidth="1"/>
    <col min="15623" max="15870" width="7.875" style="57"/>
    <col min="15871" max="15871" width="35.75" style="57" customWidth="1"/>
    <col min="15872" max="15872" width="7.875" style="57" hidden="1" customWidth="1"/>
    <col min="15873" max="15874" width="12" style="57" customWidth="1"/>
    <col min="15875" max="15875" width="8" style="57" customWidth="1"/>
    <col min="15876" max="15876" width="7.875" style="57" customWidth="1"/>
    <col min="15877" max="15878" width="7.875" style="57" hidden="1" customWidth="1"/>
    <col min="15879" max="16126" width="7.875" style="57"/>
    <col min="16127" max="16127" width="35.75" style="57" customWidth="1"/>
    <col min="16128" max="16128" width="7.875" style="57" hidden="1" customWidth="1"/>
    <col min="16129" max="16130" width="12" style="57" customWidth="1"/>
    <col min="16131" max="16131" width="8" style="57" customWidth="1"/>
    <col min="16132" max="16132" width="7.875" style="57" customWidth="1"/>
    <col min="16133" max="16134" width="7.875" style="57" hidden="1" customWidth="1"/>
    <col min="16135" max="16384" width="7.875" style="57"/>
  </cols>
  <sheetData>
    <row r="1" spans="1:5" ht="27" customHeight="1">
      <c r="A1" s="58" t="s">
        <v>1312</v>
      </c>
      <c r="B1" s="59"/>
    </row>
    <row r="2" spans="1:5" ht="39.950000000000003" customHeight="1">
      <c r="A2" s="186" t="s">
        <v>1536</v>
      </c>
      <c r="B2" s="186"/>
    </row>
    <row r="3" spans="1:5" s="53" customFormat="1" ht="18.75" customHeight="1">
      <c r="A3" s="60"/>
      <c r="B3" s="61" t="s">
        <v>30</v>
      </c>
    </row>
    <row r="4" spans="1:5" s="54" customFormat="1" ht="53.25" customHeight="1">
      <c r="A4" s="62" t="s">
        <v>41</v>
      </c>
      <c r="B4" s="63" t="s">
        <v>65</v>
      </c>
      <c r="C4" s="64"/>
    </row>
    <row r="5" spans="1:5" s="55" customFormat="1" ht="53.25" customHeight="1">
      <c r="A5" s="65"/>
      <c r="B5" s="65"/>
      <c r="C5" s="66"/>
    </row>
    <row r="6" spans="1:5" s="53" customFormat="1" ht="53.25" customHeight="1">
      <c r="A6" s="65"/>
      <c r="B6" s="65"/>
      <c r="C6" s="67"/>
      <c r="E6" s="53">
        <v>988753</v>
      </c>
    </row>
    <row r="7" spans="1:5" s="53" customFormat="1" ht="53.25" customHeight="1">
      <c r="A7" s="65"/>
      <c r="B7" s="65"/>
      <c r="C7" s="67"/>
      <c r="E7" s="53">
        <v>822672</v>
      </c>
    </row>
    <row r="8" spans="1:5" s="56" customFormat="1" ht="53.25" customHeight="1">
      <c r="A8" s="68" t="s">
        <v>5</v>
      </c>
      <c r="B8" s="69"/>
      <c r="C8" s="70"/>
    </row>
    <row r="9" spans="1:5">
      <c r="A9" s="164" t="s">
        <v>1424</v>
      </c>
    </row>
  </sheetData>
  <mergeCells count="1">
    <mergeCell ref="A2:B2"/>
  </mergeCells>
  <phoneticPr fontId="30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A8" sqref="A8"/>
    </sheetView>
  </sheetViews>
  <sheetFormatPr defaultColWidth="9" defaultRowHeight="15.75"/>
  <cols>
    <col min="1" max="1" width="49.625" style="44" customWidth="1"/>
    <col min="2" max="2" width="33.875" style="131" customWidth="1"/>
    <col min="3" max="3" width="17.25" style="45" customWidth="1"/>
    <col min="4" max="16384" width="9" style="44"/>
  </cols>
  <sheetData>
    <row r="1" spans="1:4" ht="22.5" customHeight="1">
      <c r="A1" s="40" t="s">
        <v>1313</v>
      </c>
    </row>
    <row r="2" spans="1:4" ht="24.75" customHeight="1">
      <c r="A2" s="190" t="s">
        <v>1425</v>
      </c>
      <c r="B2" s="190"/>
      <c r="C2" s="153"/>
    </row>
    <row r="3" spans="1:4" s="40" customFormat="1" ht="24" customHeight="1">
      <c r="B3" s="46" t="s">
        <v>6</v>
      </c>
    </row>
    <row r="4" spans="1:4" s="41" customFormat="1" ht="33" customHeight="1">
      <c r="A4" s="47" t="s">
        <v>29</v>
      </c>
      <c r="B4" s="98" t="s">
        <v>65</v>
      </c>
    </row>
    <row r="5" spans="1:4" s="41" customFormat="1" ht="24.75" customHeight="1">
      <c r="A5" s="48" t="s">
        <v>62</v>
      </c>
      <c r="B5" s="49">
        <v>15564</v>
      </c>
    </row>
    <row r="6" spans="1:4" s="42" customFormat="1" ht="24.75" customHeight="1">
      <c r="A6" s="50" t="s">
        <v>63</v>
      </c>
      <c r="B6" s="132">
        <v>15564</v>
      </c>
    </row>
    <row r="7" spans="1:4" s="43" customFormat="1" ht="24.75" customHeight="1">
      <c r="A7" s="171" t="s">
        <v>1224</v>
      </c>
      <c r="B7" s="129">
        <v>6228</v>
      </c>
      <c r="D7" s="51"/>
    </row>
    <row r="8" spans="1:4" s="43" customFormat="1" ht="24.75" customHeight="1">
      <c r="A8" s="130" t="s">
        <v>1486</v>
      </c>
      <c r="B8" s="129">
        <v>1300</v>
      </c>
      <c r="D8" s="51"/>
    </row>
    <row r="9" spans="1:4" s="43" customFormat="1" ht="24.75" customHeight="1">
      <c r="A9" s="130" t="s">
        <v>1487</v>
      </c>
      <c r="B9" s="129">
        <v>204</v>
      </c>
      <c r="D9" s="51"/>
    </row>
    <row r="10" spans="1:4" s="43" customFormat="1" ht="24.75" customHeight="1">
      <c r="A10" s="130" t="s">
        <v>1488</v>
      </c>
      <c r="B10" s="129">
        <v>4715</v>
      </c>
      <c r="D10" s="51"/>
    </row>
    <row r="11" spans="1:4" s="43" customFormat="1" ht="24.75" customHeight="1">
      <c r="A11" s="130" t="s">
        <v>1489</v>
      </c>
      <c r="B11" s="129">
        <v>0</v>
      </c>
      <c r="D11" s="51"/>
    </row>
    <row r="12" spans="1:4" s="40" customFormat="1" ht="24.75" customHeight="1">
      <c r="A12" s="130" t="s">
        <v>1490</v>
      </c>
      <c r="B12" s="129">
        <v>0</v>
      </c>
    </row>
    <row r="13" spans="1:4" s="41" customFormat="1" ht="24.75" customHeight="1">
      <c r="A13" s="130" t="s">
        <v>1491</v>
      </c>
      <c r="B13" s="49">
        <v>9</v>
      </c>
    </row>
    <row r="14" spans="1:4" s="41" customFormat="1" ht="24.75" customHeight="1">
      <c r="A14" s="171" t="s">
        <v>1492</v>
      </c>
      <c r="B14" s="167">
        <v>9336</v>
      </c>
    </row>
    <row r="15" spans="1:4" s="41" customFormat="1" ht="24.75" customHeight="1">
      <c r="A15" s="130" t="s">
        <v>1486</v>
      </c>
      <c r="B15" s="167">
        <v>5881</v>
      </c>
    </row>
    <row r="16" spans="1:4" s="41" customFormat="1" ht="24.75" customHeight="1">
      <c r="A16" s="130" t="s">
        <v>1487</v>
      </c>
      <c r="B16" s="167">
        <v>7</v>
      </c>
    </row>
    <row r="17" spans="1:3" s="41" customFormat="1" ht="24.75" customHeight="1">
      <c r="A17" s="130" t="s">
        <v>1488</v>
      </c>
      <c r="B17" s="167">
        <v>2850</v>
      </c>
    </row>
    <row r="18" spans="1:3" s="41" customFormat="1" ht="24.75" customHeight="1">
      <c r="A18" s="130" t="s">
        <v>1489</v>
      </c>
      <c r="B18" s="167">
        <v>0</v>
      </c>
    </row>
    <row r="19" spans="1:3" s="41" customFormat="1" ht="24.75" customHeight="1">
      <c r="A19" s="130" t="s">
        <v>1490</v>
      </c>
      <c r="B19" s="167">
        <v>0</v>
      </c>
    </row>
    <row r="20" spans="1:3" s="41" customFormat="1" ht="24.75" customHeight="1">
      <c r="A20" s="130" t="s">
        <v>1491</v>
      </c>
      <c r="B20" s="167">
        <v>0</v>
      </c>
    </row>
    <row r="21" spans="1:3" s="41" customFormat="1" ht="24.75" customHeight="1">
      <c r="A21" s="48" t="s">
        <v>5</v>
      </c>
      <c r="B21" s="133">
        <v>15564</v>
      </c>
    </row>
    <row r="22" spans="1:3">
      <c r="C22" s="44"/>
    </row>
  </sheetData>
  <mergeCells count="1">
    <mergeCell ref="A2:B2"/>
  </mergeCells>
  <phoneticPr fontId="30" type="noConversion"/>
  <printOptions horizontalCentered="1"/>
  <pageMargins left="0.91944444444444495" right="0.74791666666666701" top="0.98402777777777795" bottom="0.98402777777777795" header="0.51180555555555596" footer="0.51180555555555596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Y29"/>
  <sheetViews>
    <sheetView workbookViewId="0">
      <selection activeCell="B9" sqref="B9"/>
    </sheetView>
  </sheetViews>
  <sheetFormatPr defaultColWidth="7" defaultRowHeight="15"/>
  <cols>
    <col min="1" max="1" width="35.25" style="3" customWidth="1"/>
    <col min="2" max="2" width="46.625" style="1" customWidth="1"/>
    <col min="3" max="3" width="13" style="4" customWidth="1"/>
    <col min="4" max="4" width="10.375" style="1" hidden="1" customWidth="1"/>
    <col min="5" max="5" width="9.625" style="5" hidden="1" customWidth="1"/>
    <col min="6" max="6" width="8.125" style="5" hidden="1" customWidth="1"/>
    <col min="7" max="7" width="9.625" style="6" hidden="1" customWidth="1"/>
    <col min="8" max="8" width="17.5" style="6" hidden="1" customWidth="1"/>
    <col min="9" max="9" width="12.5" style="7" hidden="1" customWidth="1"/>
    <col min="10" max="10" width="7" style="8" hidden="1" customWidth="1"/>
    <col min="11" max="12" width="7" style="5" hidden="1" customWidth="1"/>
    <col min="13" max="13" width="13.875" style="5" hidden="1" customWidth="1"/>
    <col min="14" max="14" width="7.875" style="5" hidden="1" customWidth="1"/>
    <col min="15" max="15" width="9.5" style="5" hidden="1" customWidth="1"/>
    <col min="16" max="16" width="6.875" style="5" hidden="1" customWidth="1"/>
    <col min="17" max="17" width="9" style="5" hidden="1" customWidth="1"/>
    <col min="18" max="18" width="5.875" style="5" hidden="1" customWidth="1"/>
    <col min="19" max="19" width="5.25" style="5" hidden="1" customWidth="1"/>
    <col min="20" max="20" width="6.5" style="5" hidden="1" customWidth="1"/>
    <col min="21" max="22" width="7" style="5" hidden="1" customWidth="1"/>
    <col min="23" max="23" width="10.625" style="5" hidden="1" customWidth="1"/>
    <col min="24" max="24" width="10.5" style="5" hidden="1" customWidth="1"/>
    <col min="25" max="25" width="7" style="5" hidden="1" customWidth="1"/>
    <col min="26" max="16384" width="7" style="5"/>
  </cols>
  <sheetData>
    <row r="1" spans="1:25" ht="21.75" customHeight="1">
      <c r="A1" s="9" t="s">
        <v>1314</v>
      </c>
    </row>
    <row r="2" spans="1:25" ht="23.25">
      <c r="A2" s="178" t="s">
        <v>1426</v>
      </c>
      <c r="B2" s="178"/>
      <c r="C2" s="152"/>
      <c r="G2" s="5"/>
      <c r="H2" s="5"/>
      <c r="I2" s="5"/>
    </row>
    <row r="3" spans="1:25" s="1" customFormat="1" ht="21" customHeight="1">
      <c r="A3" s="3"/>
      <c r="B3" s="10" t="s">
        <v>6</v>
      </c>
      <c r="E3" s="1">
        <v>12.11</v>
      </c>
      <c r="G3" s="1">
        <v>12.22</v>
      </c>
      <c r="J3" s="4"/>
      <c r="M3" s="1">
        <v>1.2</v>
      </c>
    </row>
    <row r="4" spans="1:25" s="1" customFormat="1" ht="27" customHeight="1">
      <c r="A4" s="12" t="s">
        <v>29</v>
      </c>
      <c r="B4" s="104" t="s">
        <v>65</v>
      </c>
      <c r="F4" s="13" t="s">
        <v>7</v>
      </c>
      <c r="G4" s="13" t="s">
        <v>8</v>
      </c>
      <c r="H4" s="13" t="s">
        <v>9</v>
      </c>
      <c r="I4" s="4"/>
      <c r="L4" s="13" t="s">
        <v>7</v>
      </c>
      <c r="M4" s="28" t="s">
        <v>8</v>
      </c>
      <c r="N4" s="13" t="s">
        <v>9</v>
      </c>
    </row>
    <row r="5" spans="1:25" s="1" customFormat="1" ht="26.25" customHeight="1">
      <c r="A5" s="15" t="s">
        <v>64</v>
      </c>
      <c r="B5" s="27">
        <v>12567</v>
      </c>
      <c r="C5" s="17"/>
      <c r="D5" s="18">
        <v>595734.14</v>
      </c>
      <c r="E5" s="1">
        <f>104401+13602</f>
        <v>118003</v>
      </c>
      <c r="F5" s="19" t="s">
        <v>11</v>
      </c>
      <c r="G5" s="19" t="s">
        <v>12</v>
      </c>
      <c r="H5" s="29">
        <v>596221.15</v>
      </c>
      <c r="I5" s="4" t="e">
        <f>F5-#REF!</f>
        <v>#REF!</v>
      </c>
      <c r="J5" s="17">
        <f t="shared" ref="J5:J6" si="0">H5-B5</f>
        <v>583654.15</v>
      </c>
      <c r="K5" s="17">
        <v>75943</v>
      </c>
      <c r="L5" s="19" t="s">
        <v>11</v>
      </c>
      <c r="M5" s="19" t="s">
        <v>12</v>
      </c>
      <c r="N5" s="29">
        <v>643048.94999999995</v>
      </c>
      <c r="O5" s="4" t="e">
        <f>L5-#REF!</f>
        <v>#REF!</v>
      </c>
      <c r="P5" s="17">
        <f t="shared" ref="P5:P6" si="1">N5-B5</f>
        <v>630481.94999999995</v>
      </c>
      <c r="R5" s="1">
        <v>717759</v>
      </c>
      <c r="T5" s="32" t="s">
        <v>11</v>
      </c>
      <c r="U5" s="32" t="s">
        <v>12</v>
      </c>
      <c r="V5" s="33">
        <v>659380.53</v>
      </c>
      <c r="W5" s="1">
        <f t="shared" ref="W5:W6" si="2">B5-V5</f>
        <v>-646813.53</v>
      </c>
      <c r="X5" s="1" t="e">
        <f>T5-#REF!</f>
        <v>#REF!</v>
      </c>
    </row>
    <row r="6" spans="1:25" s="2" customFormat="1" ht="26.25" customHeight="1">
      <c r="A6" s="168" t="s">
        <v>1224</v>
      </c>
      <c r="B6" s="27">
        <v>4501</v>
      </c>
      <c r="C6" s="23"/>
      <c r="D6" s="23">
        <v>3922.87</v>
      </c>
      <c r="F6" s="24" t="s">
        <v>16</v>
      </c>
      <c r="G6" s="24" t="s">
        <v>17</v>
      </c>
      <c r="H6" s="30">
        <v>3922.87</v>
      </c>
      <c r="I6" s="31" t="e">
        <f>F6-#REF!</f>
        <v>#REF!</v>
      </c>
      <c r="J6" s="23">
        <f t="shared" si="0"/>
        <v>-578.13000000000011</v>
      </c>
      <c r="K6" s="23">
        <v>750</v>
      </c>
      <c r="L6" s="24" t="s">
        <v>16</v>
      </c>
      <c r="M6" s="24" t="s">
        <v>17</v>
      </c>
      <c r="N6" s="30">
        <v>4041.81</v>
      </c>
      <c r="O6" s="31" t="e">
        <f>L6-#REF!</f>
        <v>#REF!</v>
      </c>
      <c r="P6" s="23">
        <f t="shared" si="1"/>
        <v>-459.19000000000005</v>
      </c>
      <c r="T6" s="34" t="s">
        <v>16</v>
      </c>
      <c r="U6" s="34" t="s">
        <v>17</v>
      </c>
      <c r="V6" s="35">
        <v>4680.9399999999996</v>
      </c>
      <c r="W6" s="2">
        <f t="shared" si="2"/>
        <v>-179.9399999999996</v>
      </c>
      <c r="X6" s="2" t="e">
        <f>T6-#REF!</f>
        <v>#REF!</v>
      </c>
    </row>
    <row r="7" spans="1:25" s="2" customFormat="1" ht="26.25" customHeight="1">
      <c r="A7" s="15" t="s">
        <v>1494</v>
      </c>
      <c r="B7" s="16">
        <v>4495</v>
      </c>
      <c r="C7" s="23"/>
      <c r="D7" s="23"/>
      <c r="F7" s="24"/>
      <c r="G7" s="24"/>
      <c r="H7" s="30"/>
      <c r="I7" s="31"/>
      <c r="J7" s="23"/>
      <c r="K7" s="23"/>
      <c r="L7" s="24"/>
      <c r="M7" s="24"/>
      <c r="N7" s="30"/>
      <c r="O7" s="31"/>
      <c r="P7" s="23"/>
      <c r="T7" s="34"/>
      <c r="U7" s="34"/>
      <c r="V7" s="35"/>
    </row>
    <row r="8" spans="1:25" s="2" customFormat="1" ht="26.25" customHeight="1">
      <c r="A8" s="15" t="s">
        <v>1495</v>
      </c>
      <c r="B8" s="16">
        <v>0</v>
      </c>
      <c r="C8" s="23"/>
      <c r="D8" s="23"/>
      <c r="F8" s="24"/>
      <c r="G8" s="24"/>
      <c r="H8" s="30"/>
      <c r="I8" s="31"/>
      <c r="J8" s="23"/>
      <c r="K8" s="23"/>
      <c r="L8" s="24"/>
      <c r="M8" s="24"/>
      <c r="N8" s="30"/>
      <c r="O8" s="31"/>
      <c r="P8" s="23"/>
      <c r="T8" s="34"/>
      <c r="U8" s="34"/>
      <c r="V8" s="35"/>
    </row>
    <row r="9" spans="1:25" s="2" customFormat="1" ht="26.25" customHeight="1">
      <c r="A9" s="15" t="s">
        <v>1496</v>
      </c>
      <c r="B9" s="16">
        <v>6</v>
      </c>
      <c r="C9" s="23"/>
      <c r="D9" s="23"/>
      <c r="F9" s="24"/>
      <c r="G9" s="24"/>
      <c r="H9" s="30"/>
      <c r="I9" s="31"/>
      <c r="J9" s="23"/>
      <c r="K9" s="23"/>
      <c r="L9" s="24"/>
      <c r="M9" s="24"/>
      <c r="N9" s="30"/>
      <c r="O9" s="31"/>
      <c r="P9" s="23"/>
      <c r="T9" s="34"/>
      <c r="U9" s="34"/>
      <c r="V9" s="35"/>
    </row>
    <row r="10" spans="1:25" s="2" customFormat="1" ht="26.25" customHeight="1">
      <c r="A10" s="168" t="s">
        <v>1493</v>
      </c>
      <c r="B10" s="16">
        <v>8066</v>
      </c>
      <c r="C10" s="23"/>
      <c r="D10" s="23"/>
      <c r="F10" s="24"/>
      <c r="G10" s="24"/>
      <c r="H10" s="30"/>
      <c r="I10" s="31"/>
      <c r="J10" s="23"/>
      <c r="K10" s="23"/>
      <c r="L10" s="24"/>
      <c r="M10" s="24"/>
      <c r="N10" s="30"/>
      <c r="O10" s="31"/>
      <c r="P10" s="23"/>
      <c r="T10" s="34"/>
      <c r="U10" s="34"/>
      <c r="V10" s="35"/>
    </row>
    <row r="11" spans="1:25" s="1" customFormat="1" ht="26.25" customHeight="1">
      <c r="A11" s="15" t="s">
        <v>1494</v>
      </c>
      <c r="B11" s="16">
        <v>8066</v>
      </c>
      <c r="C11" s="17"/>
      <c r="E11" s="19" t="s">
        <v>13</v>
      </c>
      <c r="F11" s="19" t="s">
        <v>14</v>
      </c>
      <c r="G11" s="29">
        <v>7616.62</v>
      </c>
      <c r="H11" s="4" t="e">
        <f>E11-#REF!</f>
        <v>#REF!</v>
      </c>
      <c r="I11" s="17">
        <f>G11-B14</f>
        <v>7616.62</v>
      </c>
      <c r="J11" s="17"/>
      <c r="K11" s="19" t="s">
        <v>13</v>
      </c>
      <c r="L11" s="19" t="s">
        <v>14</v>
      </c>
      <c r="M11" s="29">
        <v>7749.58</v>
      </c>
      <c r="N11" s="4" t="e">
        <f>K11-#REF!</f>
        <v>#REF!</v>
      </c>
      <c r="O11" s="17">
        <f>M11-B14</f>
        <v>7749.58</v>
      </c>
      <c r="S11" s="32" t="s">
        <v>13</v>
      </c>
      <c r="T11" s="32" t="s">
        <v>14</v>
      </c>
      <c r="U11" s="33">
        <v>8475.4699999999993</v>
      </c>
      <c r="V11" s="1">
        <f>B14-U11</f>
        <v>-8475.4699999999993</v>
      </c>
      <c r="W11" s="1" t="e">
        <f>S11-#REF!</f>
        <v>#REF!</v>
      </c>
    </row>
    <row r="12" spans="1:25" s="1" customFormat="1" ht="26.25" customHeight="1">
      <c r="A12" s="15" t="s">
        <v>1495</v>
      </c>
      <c r="B12" s="16">
        <v>0</v>
      </c>
      <c r="C12" s="17"/>
      <c r="E12" s="19"/>
      <c r="F12" s="19"/>
      <c r="G12" s="29"/>
      <c r="H12" s="4"/>
      <c r="I12" s="17"/>
      <c r="J12" s="17"/>
      <c r="K12" s="19"/>
      <c r="L12" s="19"/>
      <c r="M12" s="29"/>
      <c r="N12" s="4"/>
      <c r="O12" s="17"/>
      <c r="S12" s="32"/>
      <c r="T12" s="32"/>
      <c r="U12" s="33"/>
    </row>
    <row r="13" spans="1:25" s="1" customFormat="1" ht="26.25" customHeight="1">
      <c r="A13" s="15" t="s">
        <v>1496</v>
      </c>
      <c r="B13" s="16">
        <v>0</v>
      </c>
      <c r="F13" s="13" t="str">
        <f t="shared" ref="F13:H13" si="3">""</f>
        <v/>
      </c>
      <c r="G13" s="13" t="str">
        <f t="shared" si="3"/>
        <v/>
      </c>
      <c r="H13" s="13" t="str">
        <f t="shared" si="3"/>
        <v/>
      </c>
      <c r="I13" s="4"/>
      <c r="L13" s="13" t="str">
        <f t="shared" ref="L13:N13" si="4">""</f>
        <v/>
      </c>
      <c r="M13" s="28" t="str">
        <f t="shared" si="4"/>
        <v/>
      </c>
      <c r="N13" s="13" t="str">
        <f t="shared" si="4"/>
        <v/>
      </c>
      <c r="V13" s="36" t="e">
        <f>W14+#REF!+#REF!+#REF!+#REF!+#REF!+#REF!+#REF!+#REF!+#REF!+#REF!+#REF!+#REF!+#REF!+#REF!+#REF!+#REF!+#REF!+#REF!+#REF!+#REF!</f>
        <v>#REF!</v>
      </c>
      <c r="W13" s="36" t="e">
        <f>X14+#REF!+#REF!+#REF!+#REF!+#REF!+#REF!+#REF!+#REF!+#REF!+#REF!+#REF!+#REF!+#REF!+#REF!+#REF!+#REF!+#REF!+#REF!+#REF!+#REF!</f>
        <v>#REF!</v>
      </c>
    </row>
    <row r="14" spans="1:25" ht="19.5" customHeight="1">
      <c r="A14" s="26"/>
      <c r="B14" s="16"/>
      <c r="Q14" s="37"/>
      <c r="U14" s="38" t="s">
        <v>22</v>
      </c>
      <c r="V14" s="38" t="s">
        <v>23</v>
      </c>
      <c r="W14" s="39">
        <v>19998</v>
      </c>
      <c r="X14" s="5">
        <f t="shared" ref="X14:X16" si="5">C14-W14</f>
        <v>-19998</v>
      </c>
      <c r="Y14" s="5">
        <f>U14-A17</f>
        <v>232</v>
      </c>
    </row>
    <row r="15" spans="1:25" ht="19.5" customHeight="1">
      <c r="A15" s="26"/>
      <c r="B15" s="16"/>
      <c r="Q15" s="37"/>
      <c r="U15" s="38" t="s">
        <v>24</v>
      </c>
      <c r="V15" s="38" t="s">
        <v>25</v>
      </c>
      <c r="W15" s="39">
        <v>19998</v>
      </c>
      <c r="X15" s="5">
        <f t="shared" si="5"/>
        <v>-19998</v>
      </c>
      <c r="Y15" s="5">
        <f>U15-A18</f>
        <v>23203</v>
      </c>
    </row>
    <row r="16" spans="1:25" ht="19.5" customHeight="1">
      <c r="A16" s="134" t="s">
        <v>5</v>
      </c>
      <c r="B16" s="134">
        <v>12567</v>
      </c>
      <c r="Q16" s="37"/>
      <c r="U16" s="38" t="s">
        <v>26</v>
      </c>
      <c r="V16" s="38" t="s">
        <v>27</v>
      </c>
      <c r="W16" s="39">
        <v>19998</v>
      </c>
      <c r="X16" s="5">
        <f t="shared" si="5"/>
        <v>-19998</v>
      </c>
      <c r="Y16" s="5">
        <f>U16-A19</f>
        <v>2320301</v>
      </c>
    </row>
    <row r="17" spans="17:17" ht="19.5" customHeight="1">
      <c r="Q17" s="37"/>
    </row>
    <row r="18" spans="17:17" ht="19.5" customHeight="1">
      <c r="Q18" s="37"/>
    </row>
    <row r="19" spans="17:17" ht="19.5" customHeight="1">
      <c r="Q19" s="37"/>
    </row>
    <row r="20" spans="17:17" ht="19.5" customHeight="1">
      <c r="Q20" s="37"/>
    </row>
    <row r="21" spans="17:17" ht="19.5" customHeight="1">
      <c r="Q21" s="37"/>
    </row>
    <row r="22" spans="17:17" ht="19.5" customHeight="1">
      <c r="Q22" s="37"/>
    </row>
    <row r="23" spans="17:17" ht="19.5" customHeight="1">
      <c r="Q23" s="37"/>
    </row>
    <row r="24" spans="17:17" ht="19.5" customHeight="1">
      <c r="Q24" s="37"/>
    </row>
    <row r="25" spans="17:17" ht="19.5" customHeight="1">
      <c r="Q25" s="37"/>
    </row>
    <row r="26" spans="17:17" ht="19.5" customHeight="1">
      <c r="Q26" s="37"/>
    </row>
    <row r="27" spans="17:17" ht="19.5" customHeight="1">
      <c r="Q27" s="37"/>
    </row>
    <row r="28" spans="17:17" ht="19.5" customHeight="1">
      <c r="Q28" s="37"/>
    </row>
    <row r="29" spans="17:17" ht="19.5" customHeight="1">
      <c r="Q29" s="37"/>
    </row>
  </sheetData>
  <mergeCells count="1">
    <mergeCell ref="A2:B2"/>
  </mergeCells>
  <phoneticPr fontId="30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11"/>
  <sheetViews>
    <sheetView showZeros="0" workbookViewId="0">
      <selection activeCell="H21" sqref="H21"/>
    </sheetView>
  </sheetViews>
  <sheetFormatPr defaultColWidth="7" defaultRowHeight="15"/>
  <cols>
    <col min="1" max="1" width="29.25" style="3" customWidth="1"/>
    <col min="2" max="2" width="15.625" style="4" customWidth="1"/>
    <col min="3" max="3" width="15.625" style="1" customWidth="1"/>
    <col min="4" max="5" width="15.625" style="5" customWidth="1"/>
    <col min="6" max="6" width="15.625" style="6" customWidth="1"/>
    <col min="7" max="7" width="7" style="6"/>
    <col min="8" max="8" width="7" style="7"/>
    <col min="9" max="9" width="7" style="8"/>
    <col min="10" max="16384" width="7" style="5"/>
  </cols>
  <sheetData>
    <row r="1" spans="1:9">
      <c r="A1" s="9" t="s">
        <v>1315</v>
      </c>
    </row>
    <row r="2" spans="1:9" ht="46.5" customHeight="1">
      <c r="A2" s="193" t="s">
        <v>1427</v>
      </c>
      <c r="B2" s="193"/>
      <c r="C2" s="193"/>
      <c r="D2" s="193"/>
      <c r="E2" s="193"/>
      <c r="F2" s="193"/>
    </row>
    <row r="3" spans="1:9">
      <c r="F3" s="144" t="s">
        <v>1239</v>
      </c>
    </row>
    <row r="4" spans="1:9" s="149" customFormat="1" ht="35.1" customHeight="1">
      <c r="A4" s="191" t="s">
        <v>1</v>
      </c>
      <c r="B4" s="191" t="s">
        <v>1231</v>
      </c>
      <c r="C4" s="191"/>
      <c r="D4" s="191"/>
      <c r="E4" s="191"/>
      <c r="F4" s="191"/>
      <c r="G4" s="146"/>
      <c r="H4" s="147"/>
      <c r="I4" s="148"/>
    </row>
    <row r="5" spans="1:9" s="149" customFormat="1" ht="35.1" customHeight="1">
      <c r="A5" s="192"/>
      <c r="B5" s="170" t="s">
        <v>1232</v>
      </c>
      <c r="C5" s="170" t="s">
        <v>1233</v>
      </c>
      <c r="D5" s="170" t="s">
        <v>1234</v>
      </c>
      <c r="E5" s="170" t="s">
        <v>1235</v>
      </c>
      <c r="F5" s="170" t="s">
        <v>1236</v>
      </c>
      <c r="G5" s="146"/>
      <c r="H5" s="147"/>
      <c r="I5" s="148"/>
    </row>
    <row r="6" spans="1:9" s="149" customFormat="1" ht="35.1" customHeight="1">
      <c r="A6" s="141" t="s">
        <v>1225</v>
      </c>
      <c r="B6" s="135">
        <v>12447</v>
      </c>
      <c r="C6" s="135">
        <v>10470</v>
      </c>
      <c r="D6" s="135">
        <v>0</v>
      </c>
      <c r="E6" s="135">
        <v>3</v>
      </c>
      <c r="F6" s="135">
        <v>1974</v>
      </c>
      <c r="G6" s="146"/>
      <c r="H6" s="147"/>
      <c r="I6" s="148"/>
    </row>
    <row r="7" spans="1:9" s="149" customFormat="1" ht="35.1" customHeight="1">
      <c r="A7" s="141" t="s">
        <v>1237</v>
      </c>
      <c r="B7" s="135">
        <v>17878</v>
      </c>
      <c r="C7" s="150"/>
      <c r="D7" s="150"/>
      <c r="E7" s="150"/>
      <c r="F7" s="151"/>
      <c r="G7" s="146"/>
      <c r="H7" s="147"/>
      <c r="I7" s="148"/>
    </row>
    <row r="8" spans="1:9" s="149" customFormat="1" ht="35.1" customHeight="1">
      <c r="A8" s="141" t="s">
        <v>1226</v>
      </c>
      <c r="B8" s="135">
        <v>0</v>
      </c>
      <c r="C8" s="135">
        <v>0</v>
      </c>
      <c r="D8" s="135">
        <v>0</v>
      </c>
      <c r="E8" s="135">
        <v>0</v>
      </c>
      <c r="F8" s="150"/>
      <c r="G8" s="146"/>
      <c r="H8" s="147"/>
      <c r="I8" s="148"/>
    </row>
    <row r="9" spans="1:9" s="149" customFormat="1" ht="35.1" customHeight="1">
      <c r="A9" s="141" t="s">
        <v>1227</v>
      </c>
      <c r="B9" s="135">
        <v>0</v>
      </c>
      <c r="C9" s="135">
        <v>0</v>
      </c>
      <c r="D9" s="135">
        <v>0</v>
      </c>
      <c r="E9" s="135">
        <v>0</v>
      </c>
      <c r="F9" s="135">
        <v>0</v>
      </c>
      <c r="G9" s="146"/>
      <c r="H9" s="147"/>
      <c r="I9" s="148"/>
    </row>
    <row r="10" spans="1:9" s="149" customFormat="1" ht="35.1" customHeight="1">
      <c r="A10" s="141" t="s">
        <v>1238</v>
      </c>
      <c r="B10" s="135">
        <v>267</v>
      </c>
      <c r="C10" s="135">
        <v>0</v>
      </c>
      <c r="D10" s="135">
        <v>0</v>
      </c>
      <c r="E10" s="135">
        <v>1</v>
      </c>
      <c r="F10" s="135">
        <v>266</v>
      </c>
      <c r="G10" s="146"/>
      <c r="H10" s="147"/>
      <c r="I10" s="148"/>
    </row>
    <row r="11" spans="1:9" s="149" customFormat="1" ht="35.1" customHeight="1">
      <c r="A11" s="141" t="s">
        <v>1228</v>
      </c>
      <c r="B11" s="135">
        <v>12180</v>
      </c>
      <c r="C11" s="135">
        <v>10470</v>
      </c>
      <c r="D11" s="135">
        <v>0</v>
      </c>
      <c r="E11" s="135">
        <v>2</v>
      </c>
      <c r="F11" s="135">
        <v>1708</v>
      </c>
      <c r="G11" s="146"/>
      <c r="H11" s="147"/>
      <c r="I11" s="148"/>
    </row>
  </sheetData>
  <mergeCells count="3">
    <mergeCell ref="A4:A5"/>
    <mergeCell ref="B4:F4"/>
    <mergeCell ref="A2:F2"/>
  </mergeCells>
  <phoneticPr fontId="30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21"/>
  <sheetViews>
    <sheetView showZeros="0" topLeftCell="A7" workbookViewId="0">
      <selection activeCell="F32" sqref="F32"/>
    </sheetView>
  </sheetViews>
  <sheetFormatPr defaultColWidth="7" defaultRowHeight="15"/>
  <cols>
    <col min="1" max="1" width="27.75" style="3" customWidth="1"/>
    <col min="2" max="2" width="19.625" style="4" customWidth="1"/>
    <col min="3" max="3" width="19.625" style="1" customWidth="1"/>
    <col min="4" max="5" width="19.625" style="5" customWidth="1"/>
    <col min="6" max="6" width="19.625" style="6" customWidth="1"/>
    <col min="7" max="7" width="7" style="6"/>
    <col min="8" max="8" width="7" style="7"/>
    <col min="9" max="9" width="7" style="8"/>
    <col min="10" max="16384" width="7" style="5"/>
  </cols>
  <sheetData>
    <row r="1" spans="1:9">
      <c r="A1" s="9" t="s">
        <v>1316</v>
      </c>
    </row>
    <row r="2" spans="1:9" ht="46.5" customHeight="1">
      <c r="A2" s="194" t="s">
        <v>1428</v>
      </c>
      <c r="B2" s="194"/>
      <c r="C2" s="194"/>
      <c r="D2" s="194"/>
      <c r="E2" s="194"/>
      <c r="F2" s="194"/>
    </row>
    <row r="3" spans="1:9" ht="24" customHeight="1">
      <c r="F3" s="145" t="s">
        <v>1239</v>
      </c>
    </row>
    <row r="4" spans="1:9" s="149" customFormat="1" ht="33" customHeight="1">
      <c r="A4" s="169" t="s">
        <v>1</v>
      </c>
      <c r="B4" s="169" t="s">
        <v>1225</v>
      </c>
      <c r="C4" s="169" t="s">
        <v>1226</v>
      </c>
      <c r="D4" s="169" t="s">
        <v>1227</v>
      </c>
      <c r="E4" s="169" t="s">
        <v>1238</v>
      </c>
      <c r="F4" s="169" t="s">
        <v>1228</v>
      </c>
      <c r="G4" s="146"/>
      <c r="H4" s="147"/>
      <c r="I4" s="148"/>
    </row>
    <row r="5" spans="1:9" s="149" customFormat="1" ht="20.100000000000001" customHeight="1">
      <c r="A5" s="165" t="s">
        <v>1240</v>
      </c>
      <c r="B5" s="135">
        <v>147800</v>
      </c>
      <c r="C5" s="135">
        <v>5000</v>
      </c>
      <c r="D5" s="135">
        <v>0</v>
      </c>
      <c r="E5" s="135">
        <v>0</v>
      </c>
      <c r="F5" s="135">
        <v>152800</v>
      </c>
      <c r="G5" s="146"/>
      <c r="H5" s="147"/>
      <c r="I5" s="148"/>
    </row>
    <row r="6" spans="1:9" s="149" customFormat="1" ht="20.100000000000001" customHeight="1">
      <c r="A6" s="165" t="s">
        <v>1241</v>
      </c>
      <c r="B6" s="135">
        <v>0</v>
      </c>
      <c r="C6" s="135">
        <v>0</v>
      </c>
      <c r="D6" s="135">
        <v>0</v>
      </c>
      <c r="E6" s="135">
        <v>0</v>
      </c>
      <c r="F6" s="135">
        <v>0</v>
      </c>
      <c r="G6" s="146"/>
      <c r="H6" s="147"/>
      <c r="I6" s="148"/>
    </row>
    <row r="7" spans="1:9" s="149" customFormat="1" ht="20.100000000000001" customHeight="1">
      <c r="A7" s="165" t="s">
        <v>1242</v>
      </c>
      <c r="B7" s="135">
        <v>0</v>
      </c>
      <c r="C7" s="135">
        <v>0</v>
      </c>
      <c r="D7" s="135">
        <v>0</v>
      </c>
      <c r="E7" s="135">
        <v>0</v>
      </c>
      <c r="F7" s="135">
        <v>0</v>
      </c>
      <c r="G7" s="146"/>
      <c r="H7" s="147"/>
      <c r="I7" s="148"/>
    </row>
    <row r="8" spans="1:9" s="149" customFormat="1" ht="20.100000000000001" customHeight="1">
      <c r="A8" s="165" t="s">
        <v>1243</v>
      </c>
      <c r="B8" s="135">
        <v>147800</v>
      </c>
      <c r="C8" s="135">
        <v>5000</v>
      </c>
      <c r="D8" s="135">
        <v>0</v>
      </c>
      <c r="E8" s="135">
        <v>0</v>
      </c>
      <c r="F8" s="135">
        <v>152800</v>
      </c>
      <c r="G8" s="146"/>
      <c r="H8" s="147"/>
      <c r="I8" s="148"/>
    </row>
    <row r="9" spans="1:9" s="149" customFormat="1" ht="20.100000000000001" customHeight="1">
      <c r="A9" s="165" t="s">
        <v>1244</v>
      </c>
      <c r="B9" s="135">
        <v>0</v>
      </c>
      <c r="C9" s="135">
        <v>0</v>
      </c>
      <c r="D9" s="135">
        <v>0</v>
      </c>
      <c r="E9" s="135">
        <v>0</v>
      </c>
      <c r="F9" s="135">
        <v>0</v>
      </c>
      <c r="G9" s="146"/>
      <c r="H9" s="147"/>
      <c r="I9" s="148"/>
    </row>
    <row r="10" spans="1:9" s="149" customFormat="1" ht="20.100000000000001" customHeight="1">
      <c r="A10" s="165" t="s">
        <v>1245</v>
      </c>
      <c r="B10" s="135">
        <v>0</v>
      </c>
      <c r="C10" s="135">
        <v>0</v>
      </c>
      <c r="D10" s="135">
        <v>0</v>
      </c>
      <c r="E10" s="135">
        <v>0</v>
      </c>
      <c r="F10" s="135">
        <v>0</v>
      </c>
      <c r="G10" s="146"/>
      <c r="H10" s="147"/>
      <c r="I10" s="148"/>
    </row>
    <row r="11" spans="1:9" s="149" customFormat="1" ht="20.100000000000001" customHeight="1">
      <c r="A11" s="165" t="s">
        <v>1497</v>
      </c>
      <c r="B11" s="135">
        <v>0</v>
      </c>
      <c r="C11" s="135">
        <v>0</v>
      </c>
      <c r="D11" s="135">
        <v>0</v>
      </c>
      <c r="E11" s="135">
        <v>0</v>
      </c>
      <c r="F11" s="135">
        <v>0</v>
      </c>
      <c r="G11" s="146"/>
      <c r="H11" s="147"/>
      <c r="I11" s="148"/>
    </row>
    <row r="12" spans="1:9" s="149" customFormat="1" ht="20.100000000000001" customHeight="1">
      <c r="A12" s="165" t="s">
        <v>1246</v>
      </c>
      <c r="B12" s="135">
        <v>0</v>
      </c>
      <c r="C12" s="135">
        <v>0</v>
      </c>
      <c r="D12" s="135">
        <v>0</v>
      </c>
      <c r="E12" s="135">
        <v>0</v>
      </c>
      <c r="F12" s="135">
        <v>0</v>
      </c>
      <c r="G12" s="146"/>
      <c r="H12" s="147"/>
      <c r="I12" s="148"/>
    </row>
    <row r="13" spans="1:9" s="149" customFormat="1" ht="20.100000000000001" customHeight="1">
      <c r="A13" s="165" t="s">
        <v>1247</v>
      </c>
      <c r="B13" s="135">
        <v>0</v>
      </c>
      <c r="C13" s="135">
        <v>0</v>
      </c>
      <c r="D13" s="135">
        <v>0</v>
      </c>
      <c r="E13" s="135">
        <v>0</v>
      </c>
      <c r="F13" s="135">
        <v>0</v>
      </c>
      <c r="G13" s="146"/>
      <c r="H13" s="147"/>
      <c r="I13" s="148"/>
    </row>
    <row r="14" spans="1:9" s="149" customFormat="1" ht="20.100000000000001" customHeight="1">
      <c r="A14" s="165" t="s">
        <v>1248</v>
      </c>
      <c r="B14" s="135">
        <v>0</v>
      </c>
      <c r="C14" s="135">
        <v>0</v>
      </c>
      <c r="D14" s="135">
        <v>0</v>
      </c>
      <c r="E14" s="135">
        <v>0</v>
      </c>
      <c r="F14" s="135">
        <v>0</v>
      </c>
      <c r="G14" s="146"/>
      <c r="H14" s="147"/>
      <c r="I14" s="148"/>
    </row>
    <row r="15" spans="1:9" s="149" customFormat="1" ht="20.100000000000001" customHeight="1">
      <c r="A15" s="165" t="s">
        <v>1249</v>
      </c>
      <c r="B15" s="135">
        <v>0</v>
      </c>
      <c r="C15" s="135">
        <v>0</v>
      </c>
      <c r="D15" s="135">
        <v>0</v>
      </c>
      <c r="E15" s="135">
        <v>0</v>
      </c>
      <c r="F15" s="135">
        <v>0</v>
      </c>
      <c r="G15" s="146"/>
      <c r="H15" s="147"/>
      <c r="I15" s="148"/>
    </row>
    <row r="16" spans="1:9" s="149" customFormat="1" ht="20.100000000000001" customHeight="1">
      <c r="A16" s="165" t="s">
        <v>1250</v>
      </c>
      <c r="B16" s="135">
        <v>0</v>
      </c>
      <c r="C16" s="135">
        <v>0</v>
      </c>
      <c r="D16" s="135">
        <v>0</v>
      </c>
      <c r="E16" s="135">
        <v>0</v>
      </c>
      <c r="F16" s="135">
        <v>0</v>
      </c>
      <c r="G16" s="146"/>
      <c r="H16" s="147"/>
      <c r="I16" s="148"/>
    </row>
    <row r="17" spans="1:9" s="149" customFormat="1" ht="20.100000000000001" customHeight="1">
      <c r="A17" s="165" t="s">
        <v>1212</v>
      </c>
      <c r="B17" s="135">
        <v>0</v>
      </c>
      <c r="C17" s="135">
        <v>0</v>
      </c>
      <c r="D17" s="135">
        <v>0</v>
      </c>
      <c r="E17" s="135">
        <v>0</v>
      </c>
      <c r="F17" s="135">
        <v>0</v>
      </c>
      <c r="G17" s="146"/>
      <c r="H17" s="147"/>
      <c r="I17" s="148"/>
    </row>
    <row r="18" spans="1:9" s="149" customFormat="1" ht="20.100000000000001" customHeight="1">
      <c r="A18" s="165" t="s">
        <v>1251</v>
      </c>
      <c r="B18" s="135">
        <v>0</v>
      </c>
      <c r="C18" s="135">
        <v>0</v>
      </c>
      <c r="D18" s="135">
        <v>0</v>
      </c>
      <c r="E18" s="135">
        <v>0</v>
      </c>
      <c r="F18" s="135">
        <v>0</v>
      </c>
      <c r="G18" s="146"/>
      <c r="H18" s="147"/>
      <c r="I18" s="148"/>
    </row>
    <row r="19" spans="1:9" s="149" customFormat="1" ht="20.100000000000001" customHeight="1">
      <c r="A19" s="165" t="s">
        <v>1252</v>
      </c>
      <c r="B19" s="135">
        <v>0</v>
      </c>
      <c r="C19" s="135">
        <v>0</v>
      </c>
      <c r="D19" s="135">
        <v>0</v>
      </c>
      <c r="E19" s="135">
        <v>0</v>
      </c>
      <c r="F19" s="135">
        <v>0</v>
      </c>
      <c r="G19" s="146"/>
      <c r="H19" s="147"/>
      <c r="I19" s="148"/>
    </row>
    <row r="20" spans="1:9" s="149" customFormat="1" ht="20.100000000000001" customHeight="1">
      <c r="A20" s="165" t="s">
        <v>1253</v>
      </c>
      <c r="B20" s="135">
        <v>0</v>
      </c>
      <c r="C20" s="135">
        <v>0</v>
      </c>
      <c r="D20" s="135">
        <v>0</v>
      </c>
      <c r="E20" s="135">
        <v>0</v>
      </c>
      <c r="F20" s="135">
        <v>0</v>
      </c>
      <c r="G20" s="146"/>
      <c r="H20" s="147"/>
      <c r="I20" s="148"/>
    </row>
    <row r="21" spans="1:9" s="149" customFormat="1" ht="20.100000000000001" customHeight="1">
      <c r="A21" s="165" t="s">
        <v>1254</v>
      </c>
      <c r="B21" s="135">
        <v>0</v>
      </c>
      <c r="C21" s="135">
        <v>0</v>
      </c>
      <c r="D21" s="135">
        <v>0</v>
      </c>
      <c r="E21" s="135">
        <v>0</v>
      </c>
      <c r="F21" s="135">
        <v>0</v>
      </c>
      <c r="G21" s="146"/>
      <c r="H21" s="147"/>
      <c r="I21" s="148"/>
    </row>
  </sheetData>
  <mergeCells count="1">
    <mergeCell ref="A2:F2"/>
  </mergeCells>
  <phoneticPr fontId="30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16</vt:i4>
      </vt:variant>
    </vt:vector>
  </HeadingPairs>
  <TitlesOfParts>
    <vt:vector size="36" baseType="lpstr">
      <vt:lpstr>附表1</vt:lpstr>
      <vt:lpstr>附表2</vt:lpstr>
      <vt:lpstr>附表3</vt:lpstr>
      <vt:lpstr>附表4</vt:lpstr>
      <vt:lpstr>附表5</vt:lpstr>
      <vt:lpstr>附表6</vt:lpstr>
      <vt:lpstr>附表7</vt:lpstr>
      <vt:lpstr>附表8</vt:lpstr>
      <vt:lpstr>附表9</vt:lpstr>
      <vt:lpstr>附表10</vt:lpstr>
      <vt:lpstr>附表11</vt:lpstr>
      <vt:lpstr>附表12</vt:lpstr>
      <vt:lpstr>附表13</vt:lpstr>
      <vt:lpstr>附表14</vt:lpstr>
      <vt:lpstr>附表15</vt:lpstr>
      <vt:lpstr>附表16</vt:lpstr>
      <vt:lpstr>附表17</vt:lpstr>
      <vt:lpstr>附表18</vt:lpstr>
      <vt:lpstr>附表19</vt:lpstr>
      <vt:lpstr>附表20</vt:lpstr>
      <vt:lpstr>附表1!Print_Area</vt:lpstr>
      <vt:lpstr>附表14!Print_Area</vt:lpstr>
      <vt:lpstr>附表18!Print_Area</vt:lpstr>
      <vt:lpstr>附表3!Print_Area</vt:lpstr>
      <vt:lpstr>附表5!Print_Area</vt:lpstr>
      <vt:lpstr>附表6!Print_Area</vt:lpstr>
      <vt:lpstr>附表9!Print_Area</vt:lpstr>
      <vt:lpstr>附表12!Print_Titles</vt:lpstr>
      <vt:lpstr>附表14!Print_Titles</vt:lpstr>
      <vt:lpstr>附表17!Print_Titles</vt:lpstr>
      <vt:lpstr>附表18!Print_Titles</vt:lpstr>
      <vt:lpstr>附表3!Print_Titles</vt:lpstr>
      <vt:lpstr>附表4!Print_Titles</vt:lpstr>
      <vt:lpstr>附表5!Print_Titles</vt:lpstr>
      <vt:lpstr>附表7!Print_Titles</vt:lpstr>
      <vt:lpstr>附表9!Print_Titles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cp:lastPrinted>2017-10-19T07:41:13Z</cp:lastPrinted>
  <dcterms:created xsi:type="dcterms:W3CDTF">2006-09-16T00:00:00Z</dcterms:created>
  <dcterms:modified xsi:type="dcterms:W3CDTF">2018-11-16T01:50:27Z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